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40" windowHeight="7680" tabRatio="923" activeTab="0"/>
  </bookViews>
  <sheets>
    <sheet name="PS koptame" sheetId="1" r:id="rId1"/>
    <sheet name="kopt" sheetId="2" r:id="rId2"/>
    <sheet name="kops" sheetId="3" r:id="rId3"/>
    <sheet name="1SM" sheetId="4" r:id="rId4"/>
    <sheet name="2Gaze" sheetId="5" r:id="rId5"/>
    <sheet name="3EL" sheetId="6" r:id="rId6"/>
    <sheet name="4BK" sheetId="7" r:id="rId7"/>
  </sheets>
  <definedNames>
    <definedName name="_xlnm.Print_Titles" localSheetId="3">'1SM'!$13:$14</definedName>
    <definedName name="_xlnm.Print_Titles" localSheetId="4">'2Gaze'!$13:$14</definedName>
    <definedName name="_xlnm.Print_Titles" localSheetId="5">'3EL'!$13:$14</definedName>
    <definedName name="_xlnm.Print_Titles" localSheetId="6">'4BK'!$13:$14</definedName>
    <definedName name="_xlnm.Print_Area" localSheetId="3">'1SM'!$A$1:$P$158</definedName>
    <definedName name="_xlnm.Print_Area" localSheetId="4">'2Gaze'!$A$1:$P$55</definedName>
    <definedName name="_xlnm.Print_Area" localSheetId="5">'3EL'!$A$1:$P$124</definedName>
    <definedName name="_xlnm.Print_Area" localSheetId="6">'4BK'!$A$1:$P$84</definedName>
  </definedNames>
  <calcPr fullCalcOnLoad="1"/>
</workbook>
</file>

<file path=xl/sharedStrings.xml><?xml version="1.0" encoding="utf-8"?>
<sst xmlns="http://schemas.openxmlformats.org/spreadsheetml/2006/main" count="1284" uniqueCount="555">
  <si>
    <t>Kopā  (EUR)</t>
  </si>
  <si>
    <t>Tāmes izmaksas EUR</t>
  </si>
  <si>
    <t>Kopējās izmaksas /EUR/</t>
  </si>
  <si>
    <t>darba samaksas likme               (EUR/h)</t>
  </si>
  <si>
    <t>darba alga          (EUR)</t>
  </si>
  <si>
    <t>mehānismi                (EUR)</t>
  </si>
  <si>
    <t>darba alga         (EUR)</t>
  </si>
  <si>
    <t>mehānismi                 (EUR)</t>
  </si>
  <si>
    <t>Summa  (EUR)</t>
  </si>
  <si>
    <t>Tāmes izmaksas (EUR)</t>
  </si>
  <si>
    <t>darba alga (EUR)</t>
  </si>
  <si>
    <t>mehānismi (EUR)</t>
  </si>
  <si>
    <t>Nr.p.k.</t>
  </si>
  <si>
    <t>Kods</t>
  </si>
  <si>
    <t>Darba nosaukums</t>
  </si>
  <si>
    <t>Mēra vien.</t>
  </si>
  <si>
    <t>Daudz.</t>
  </si>
  <si>
    <t>Vienības izmaksas</t>
  </si>
  <si>
    <t>laika norma (c/h)</t>
  </si>
  <si>
    <t>darbietilpība             (c/h)</t>
  </si>
  <si>
    <t>Nr. p.k.</t>
  </si>
  <si>
    <t>Kods, tāmes Nr.</t>
  </si>
  <si>
    <t>Darba, vai konstruktīvā elementa nosaukums</t>
  </si>
  <si>
    <t>Darb- ietilpība (c/st)</t>
  </si>
  <si>
    <t>kpl</t>
  </si>
  <si>
    <t>Lokālā tāme Nr. 1</t>
  </si>
  <si>
    <t xml:space="preserve">Siltummehānika </t>
  </si>
  <si>
    <t>Būves nosaukums</t>
  </si>
  <si>
    <t>Objekta nosaukums</t>
  </si>
  <si>
    <t>Objekta adrese</t>
  </si>
  <si>
    <t>Pasūtījuma Nr.</t>
  </si>
  <si>
    <t>Siltummehaniskā  daļa</t>
  </si>
  <si>
    <t>17-līgumc.</t>
  </si>
  <si>
    <t>gb</t>
  </si>
  <si>
    <t>Palīgmateriālu  un  stiprinājumu  komplekts</t>
  </si>
  <si>
    <t>17-līgumc</t>
  </si>
  <si>
    <t>m</t>
  </si>
  <si>
    <t>17-līgymc</t>
  </si>
  <si>
    <t>24-0000</t>
  </si>
  <si>
    <t>m2</t>
  </si>
  <si>
    <t>Izolācijas  apdare  ar  cinkotā  skārda   b=0,5mm   loksnēm</t>
  </si>
  <si>
    <t>13-līgumc</t>
  </si>
  <si>
    <t>Cauruļvadu  izolācijas    palīgmateriāli</t>
  </si>
  <si>
    <t>Iekārtas</t>
  </si>
  <si>
    <t>Tāme sastādīta</t>
  </si>
  <si>
    <t>Armatūra</t>
  </si>
  <si>
    <t>1.1.</t>
  </si>
  <si>
    <t>1.2.</t>
  </si>
  <si>
    <t>1.3.</t>
  </si>
  <si>
    <t>1.4.</t>
  </si>
  <si>
    <t>Siltumizolācija</t>
  </si>
  <si>
    <t>15-līgumc.</t>
  </si>
  <si>
    <t>1.5.</t>
  </si>
  <si>
    <t>1.6.</t>
  </si>
  <si>
    <t>1.7.</t>
  </si>
  <si>
    <t>1.8.</t>
  </si>
  <si>
    <t>Lodveida krānu  ar  pogu  Dn15  PN4    iebūve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</si>
  <si>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</si>
  <si>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</si>
  <si>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</si>
  <si>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</si>
  <si>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</si>
  <si>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</si>
  <si>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</si>
  <si>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</si>
  <si>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</si>
  <si>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</si>
  <si>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</si>
  <si>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</si>
  <si>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</si>
  <si>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</si>
  <si>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</si>
  <si>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Metināšanas  un  montāžas  palīgmateriāli</t>
  </si>
  <si>
    <t xml:space="preserve">Gāzes  vadu    krāsošana  </t>
  </si>
  <si>
    <t xml:space="preserve">Gāzes  vadu    stiprināšana </t>
  </si>
  <si>
    <t>Gāzes  vadu  pārbaude  uz  stiprību  un  blīvumu</t>
  </si>
  <si>
    <t>Pieslēgums  pie  esošā  gāzes  vada</t>
  </si>
  <si>
    <t>2.</t>
  </si>
  <si>
    <t>Gāzes  apgāde</t>
  </si>
  <si>
    <t>18-līgumc.</t>
  </si>
  <si>
    <t>Kabeļa     ar vara  dzīslām  LiYCY  2x0,75  montāža</t>
  </si>
  <si>
    <t>Elektroinstalācija</t>
  </si>
  <si>
    <t>02-līgumc.</t>
  </si>
  <si>
    <t>m3</t>
  </si>
  <si>
    <t>05-20000</t>
  </si>
  <si>
    <t>Betons C25/30</t>
  </si>
  <si>
    <t>Stiegrojums  S400</t>
  </si>
  <si>
    <t>kg</t>
  </si>
  <si>
    <t>07-līgumc.</t>
  </si>
  <si>
    <t xml:space="preserve">Metāla  perforētā    loksne  3mm </t>
  </si>
  <si>
    <t xml:space="preserve">Metāla  loksnes </t>
  </si>
  <si>
    <t>Betons   C25/30</t>
  </si>
  <si>
    <t xml:space="preserve">Papildmateriāli </t>
  </si>
  <si>
    <t xml:space="preserve">Metāla  konstrukciju  virsmu   gruntēšana  un   krāsošana  ar  antikorozijas   krāsu  </t>
  </si>
  <si>
    <t>Grunts  krāsa</t>
  </si>
  <si>
    <t>Antikorozijas  krāsa</t>
  </si>
  <si>
    <t>Palīgmateriāl  un  papilddarbi</t>
  </si>
  <si>
    <t>0,00</t>
  </si>
  <si>
    <t xml:space="preserve">  </t>
  </si>
  <si>
    <t xml:space="preserve">Kopsavilkuma aprēķini pa darbu vai konstruktīvo elementu veidiem </t>
  </si>
  <si>
    <t>Tai skaitā</t>
  </si>
  <si>
    <t>1.</t>
  </si>
  <si>
    <t>Siltummehaniskā  daļa, t.sk.</t>
  </si>
  <si>
    <t>3.</t>
  </si>
  <si>
    <t>4.</t>
  </si>
  <si>
    <t>Pavisam kopā</t>
  </si>
  <si>
    <t xml:space="preserve">Būvniecības   koptāme </t>
  </si>
  <si>
    <t>Lokālā tāme Nr. 4</t>
  </si>
  <si>
    <t xml:space="preserve">BŪVKONSTRUKCIJAS </t>
  </si>
  <si>
    <t>Lokālā tāme Nr. 3</t>
  </si>
  <si>
    <t>Lokālā tāme Nr. 2</t>
  </si>
  <si>
    <t xml:space="preserve">ELEKTROINSTALĀCIJA </t>
  </si>
  <si>
    <t>Jauna ūdens sildāmā katla ar 18÷20 MW jaudu uz dabasgāzes kurināmā ar kondensācijas tipa ekonomaizeri uzstādīšana  Siltumcentrālē Nr.3, Mendeļejeva ielā 13a, Daugavpilī</t>
  </si>
  <si>
    <t>Mendelejeva  ielā 13a, Daugavpils</t>
  </si>
  <si>
    <t>Mendelejeva iela 13a, Daugavpils</t>
  </si>
  <si>
    <t>Tiešās  izmaksas  kopā, t.sk. sociālais  nodoklis 24,09%:</t>
  </si>
  <si>
    <t>būvizstradājumi             (EUR)</t>
  </si>
  <si>
    <t>būvizstradājumi    (EUR)</t>
  </si>
  <si>
    <t>būvizstradājumi            (EUR)</t>
  </si>
  <si>
    <t>būvizstradājumi   (EUR)</t>
  </si>
  <si>
    <t>būvizstradājumi              (EUR)</t>
  </si>
  <si>
    <t xml:space="preserve">Tiešās  izmaksas  kopā, ieskaitot darba  devēja  sociālo  nodokli 24,09% : </t>
  </si>
  <si>
    <t xml:space="preserve">Tiešās  izmaksas  kopā, ieskaitot darba  devēja  sociālo  nodokli 24,09%: </t>
  </si>
  <si>
    <t>Tiešās  izmaksas  kopā, ieskaitot darba  devēja  sociālo  nodokli 24,09% :</t>
  </si>
  <si>
    <t>Gāzes  ūdenssildamais  katla   Q=20W (KV-GM-20,0  vai  analoga)      montāža</t>
  </si>
  <si>
    <t>Gaisa ventilatora Qmaks.=26200 Nm3/st,  Pmaks. =160 mbar, N=132 kW montāža</t>
  </si>
  <si>
    <t>Gaisa filtrs Q=30000 m3/st, F8 montāža</t>
  </si>
  <si>
    <t>Kondensācijas tipa ekonomaizera Qmaks.=2,265 MW P=16 bar montāža</t>
  </si>
  <si>
    <t>Dekarbonizatora Qmaks. = 6 m3/st., Tmaks. = 80 °C montāža</t>
  </si>
  <si>
    <t>Recirkulācijas sūknis  Q=215 m3/st. H=25 m, N=22 kW montāža</t>
  </si>
  <si>
    <t>Ekonomaizera ūdens sukna Q=225 m3/st. H=30 m,  N=30 kW montāža</t>
  </si>
  <si>
    <t>Kondensata sūkna Q=6 m3/st. H=30 m, N=1,1 kW montāža</t>
  </si>
  <si>
    <t>Kondensata sūkna Q=6 m3/st. H=50 m, N=1,1 kW montāža</t>
  </si>
  <si>
    <t>gab</t>
  </si>
  <si>
    <t>Siltuma skaitītāja DN150 PN25 montāža</t>
  </si>
  <si>
    <t>Siltuma skaitītāja DN200 PN25 montāža</t>
  </si>
  <si>
    <t>Ūdens skaitītāja DN250 PN25 montāža</t>
  </si>
  <si>
    <t>Ūdens skaitītāja DN25 PN25 montāža</t>
  </si>
  <si>
    <t>Dūmsukna Qmaks.=47000 m3/st,  P =15 mbar, N=45 kW montāža</t>
  </si>
  <si>
    <t>Tvertnes  V=0,5m3   (nestandarta  iekārta)  montāža</t>
  </si>
  <si>
    <t>Katla ūdens plūsmas regulatora - Butterfly tipa aizbīdnis DN250 PN25 ar  elektropiedziņa  iebūve</t>
  </si>
  <si>
    <t xml:space="preserve">Drošības  vārsta    DN25/DN40  (VIC  vai  analogs)  iebūve </t>
  </si>
  <si>
    <t>Lodveida  iemetināta  krāna DN250;  PN25  (Vexve 100 vai analogs)    iebūve</t>
  </si>
  <si>
    <t>Lodveida  iemetināta  krāna DN50;  PN25  (NAF Triball vai analogs)    iebūve</t>
  </si>
  <si>
    <t>Lodveida  iemetināta  krāna DN40;  PN25  (NAF Triball vai analogs)    iebūve</t>
  </si>
  <si>
    <t>Lodveida  iemetināta  krāna DN32;  PN25  (NAF Triball vai analogs)    iebūve</t>
  </si>
  <si>
    <t>Lodveida  iemetināta  krāna DN20;  PN25  (NAF Triball vai analogs)    iebūve</t>
  </si>
  <si>
    <t>Gāzes  deglis 4000-20000 kW  montāža</t>
  </si>
  <si>
    <t>Kondensāta  tvertnes  V=0,5m3 AISI316   (nestandarta  iekārta)  montāža</t>
  </si>
  <si>
    <t>Butterfly tipa aizbīdnis DN250 PN25  iebūve</t>
  </si>
  <si>
    <t>Butterfly tipa aizbīdnis DN200 PN25  iebūve</t>
  </si>
  <si>
    <t>Pretvārsta  Dn200 PN25  (MEI vai  analogs)     iebūve</t>
  </si>
  <si>
    <t>Pretvārsta  Dn50 PN25  (Oninen vai  analogs)     iebūve</t>
  </si>
  <si>
    <t>Pretvārsta  Dn40 PN25  (Oninen vai  analogs)     iebūve</t>
  </si>
  <si>
    <t>Pretvārsta  Dn32PN25  (Oninen vai  analogs)     iebūve</t>
  </si>
  <si>
    <t>Dūmju aizbīdnis 2000x2200 mm ar  elektropiedziņa     iebūve</t>
  </si>
  <si>
    <t>Dūmju aizbīdnis 2000x2200 mm      iebūve</t>
  </si>
  <si>
    <t>Dūmju aizbīdnis DN1000      iebūve</t>
  </si>
  <si>
    <t>Dūmju aizbīdnis DN1200      iebūve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</si>
  <si>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</si>
  <si>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</si>
  <si>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</si>
  <si>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</si>
  <si>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</si>
  <si>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</si>
  <si>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</si>
  <si>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</si>
  <si>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</si>
  <si>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</si>
  <si>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</si>
  <si>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</si>
  <si>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</si>
  <si>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</si>
  <si>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</si>
  <si>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</si>
  <si>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</si>
  <si>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Gaisa žalūzijas 2600x 2000 mm   iebūve</t>
  </si>
  <si>
    <t>Automātiskais gaisa novadītājs DN15 PN10 ar lodveida krānu (savienojuma veids vītņu)</t>
  </si>
  <si>
    <t>2.18.</t>
  </si>
  <si>
    <t>2.19.</t>
  </si>
  <si>
    <t>2.20.</t>
  </si>
  <si>
    <t>2.21.</t>
  </si>
  <si>
    <t>2.22.</t>
  </si>
  <si>
    <t>2.23.</t>
  </si>
  <si>
    <t>3.1.</t>
  </si>
  <si>
    <t>Atloki  DN250 PN25     P250 GH</t>
  </si>
  <si>
    <t>Atloki  DN200 PN25     P250 GH</t>
  </si>
  <si>
    <t>Atloki  DN150 PN16    P250 GH</t>
  </si>
  <si>
    <t>Atloki  DN125 PN16     P250 GH</t>
  </si>
  <si>
    <t>Atloki  DN40 PN16    P250 GH</t>
  </si>
  <si>
    <t>Atloki  DN25 PN16    P250 GH</t>
  </si>
  <si>
    <t>3.2.</t>
  </si>
  <si>
    <t>3.3.</t>
  </si>
  <si>
    <t>3.4.</t>
  </si>
  <si>
    <t>3.5.</t>
  </si>
  <si>
    <t>3.6.</t>
  </si>
  <si>
    <t>3.7.</t>
  </si>
  <si>
    <t xml:space="preserve">Elektrometināmās    tērauda  caurules  DN250 (273X6,3)   P235GH      montāža </t>
  </si>
  <si>
    <t xml:space="preserve">Elektrometināmās    tērauda  caurules  DN200 (219X6,3)   P235GH      montāža </t>
  </si>
  <si>
    <t xml:space="preserve">Elektrometināmās    tērauda  caurules  DN150 (168,3X4,5)   P235GH      montāža </t>
  </si>
  <si>
    <t xml:space="preserve">Elektrometināmās    tērauda  caurules  DN50 (60,3x2,9)  P235      montāža </t>
  </si>
  <si>
    <t xml:space="preserve">Elektrometināmās    tērauda  caurules  DN20 (26,9x2,3)  P235      montāža </t>
  </si>
  <si>
    <t xml:space="preserve">Elektrometināmās    tērauda  caurules  DN15 (21,3x2,0)  P235      montāža </t>
  </si>
  <si>
    <t>Atloki</t>
  </si>
  <si>
    <t>Cauruļvadi (katls)</t>
  </si>
  <si>
    <t>4.1.</t>
  </si>
  <si>
    <t>Noslēgvāks DN250 (Ø273,0x6,3)</t>
  </si>
  <si>
    <t>Līkums DN250 (Ø273,0x6,3),  P235GH</t>
  </si>
  <si>
    <t>Trejgabals DN250 (Ø273,0x6,3), P235GH</t>
  </si>
  <si>
    <t>Noslēgvāks DN250 (Ø273,0x6,3), P235GH</t>
  </si>
  <si>
    <t xml:space="preserve">Pāreja DN250/DN200 (Ø273,0x6,3/ Ø219,0x6,3), P235GH 
</t>
  </si>
  <si>
    <t xml:space="preserve">Pāreja DN250/DN150 (Ø273,0x6,3/ Ø168,3x 4,5) , P235GH
</t>
  </si>
  <si>
    <t>Līkums DN200 (Ø219,0x6,3), P235GH</t>
  </si>
  <si>
    <t xml:space="preserve">Pāreja DN200/DN150 (Ø219,0x6,3/ Ø168,3x 4,5), P235GH
</t>
  </si>
  <si>
    <t xml:space="preserve">Pāreja DN200/DN125 (Ø219,0x6,3/ Ø139,7x 4,0), P235GH
</t>
  </si>
  <si>
    <t>Noslēgvāks DN50 (Ø60,3X2,6), P235GH</t>
  </si>
  <si>
    <t xml:space="preserve">Trejgabals DN50 (Ø60,3 x2,9), P235GH
</t>
  </si>
  <si>
    <t>Līkums DN50 (Ø60,3 x2,9), P235GH</t>
  </si>
  <si>
    <t xml:space="preserve">Pāreja DN50/DN40 (Ø60,3x2,9/ Ø48,3x 2,6), P235GH
</t>
  </si>
  <si>
    <t xml:space="preserve">Pāreja DN50/DN25 (Ø60,3x2,9/ Ø33,7x 2,6), P235GH 
</t>
  </si>
  <si>
    <t xml:space="preserve">Līkums DN20 (Ø26,9 x2,3), P235GH
</t>
  </si>
  <si>
    <t xml:space="preserve">Trejgabals DN20 (Ø26,9 x2,3), P235GH
</t>
  </si>
  <si>
    <t xml:space="preserve">Tērauda līkums DN15 (Ø21,3 x2,0), P235GH
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</si>
  <si>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</si>
  <si>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</si>
  <si>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</si>
  <si>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</si>
  <si>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</si>
  <si>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</si>
  <si>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</si>
  <si>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</si>
  <si>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</si>
  <si>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</si>
  <si>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</si>
  <si>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</si>
  <si>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</si>
  <si>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</si>
  <si>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</si>
  <si>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</si>
  <si>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</si>
  <si>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</si>
  <si>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</si>
  <si>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</si>
  <si>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</si>
  <si>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</si>
  <si>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5.</t>
  </si>
  <si>
    <t>5.1.</t>
  </si>
  <si>
    <t>5.2.</t>
  </si>
  <si>
    <t>5.3.</t>
  </si>
  <si>
    <t>5.4.</t>
  </si>
  <si>
    <t>5.5.</t>
  </si>
  <si>
    <t>Cauruļvadi (ekonomaizers un pievienojums esošam cauruļvadam)</t>
  </si>
  <si>
    <t xml:space="preserve">Metināms trejgabals DN500
(Ø508 x12,7)
</t>
  </si>
  <si>
    <t xml:space="preserve">Metināmā pāreja DN500/DN400
(Ø508x12,7/ Ø406,7x8,8) 
</t>
  </si>
  <si>
    <t xml:space="preserve">Metināmā pāreja DN400/DN250
(Ø406,7x8,8/ Ø273x6,3) 
</t>
  </si>
  <si>
    <t>5.6.</t>
  </si>
  <si>
    <t>5.7.</t>
  </si>
  <si>
    <t>5.8.</t>
  </si>
  <si>
    <t>5.9.</t>
  </si>
  <si>
    <t>6.</t>
  </si>
  <si>
    <t>Cauruļvadi (kondensats)</t>
  </si>
  <si>
    <t xml:space="preserve">Metināmā tērauda caurule DN50 
(Ø60,3x 2,0)  
</t>
  </si>
  <si>
    <t xml:space="preserve">Noslēgvāks DN50 (Ø60,3x 2,0)  </t>
  </si>
  <si>
    <t xml:space="preserve">Tērauda līkums DN50
(Ø60,3x 2,0),  90º
</t>
  </si>
  <si>
    <t xml:space="preserve">Metināmā pāreja DN50/DN40
(Ø60,3x2,0/ Ø48,3x 2,0) 
</t>
  </si>
  <si>
    <t xml:space="preserve">Metināmā tērauda caurule DN40 
(Ø48,3x 2,0)  
</t>
  </si>
  <si>
    <t xml:space="preserve">Tērauda līkums DN40
(Ø48,3x 2,0),  90º
</t>
  </si>
  <si>
    <t>Metināms trejgabals DN40 (Ø48,3x 2,0)</t>
  </si>
  <si>
    <t xml:space="preserve">Metināmā pāreja DN40/DN32
(Ø48,3x2,0/ Ø42,4x 2,0) 
</t>
  </si>
  <si>
    <t xml:space="preserve">Metināmā tērauda caurule DN32 
(Ø42,4x 2,0)  
</t>
  </si>
  <si>
    <t xml:space="preserve">Metināmā pāreja DN32/DN25
(Ø42,4x2,0/ Ø33,7x 2,0) 
</t>
  </si>
  <si>
    <t xml:space="preserve">Metināmā tērauda caurule DN25 
(33,7x 2,0)  
</t>
  </si>
  <si>
    <t xml:space="preserve">Tērauda līkums DN25
(33,7x 2,0),  90º
</t>
  </si>
  <si>
    <t>7.</t>
  </si>
  <si>
    <t>Dūmju kanāli</t>
  </si>
  <si>
    <t xml:space="preserve">Gaisa kanāli </t>
  </si>
  <si>
    <t>8.</t>
  </si>
  <si>
    <t xml:space="preserve">Pāreja 1375x1375/1500x3000
L=1500mm, t=3mm
</t>
  </si>
  <si>
    <t>Akmens vates  izolācijas paklājs δ=50 mm biezuma caurulvadam DN250, DN200, DN150, DN500  (Paroc  Lamells  Mat   AluCoat)</t>
  </si>
  <si>
    <t>Akmens vates  izolācijas paklājs δ=30 mm biezuma caurulvadam DN50-DN15 (Paroc  Lamells  Mat   AluCoat)</t>
  </si>
  <si>
    <t>Akmens vates  izolācijas paklājs δ=60 mm biezuma dūmju kanālam (Paroc  Lamells  Mat   AluCoat)</t>
  </si>
  <si>
    <t>Akmens vates  izolācijas paklājs δ=30 mm biezuma gaisa kanālam (Paroc  Lamells  Mat   AluCoat)</t>
  </si>
  <si>
    <t xml:space="preserve"> </t>
  </si>
  <si>
    <t>Dūmju kanāls DN1200 (Ø1200x2) S235</t>
  </si>
  <si>
    <t>Līkums DN1200 (Ø1200x2),  90º                 S235</t>
  </si>
  <si>
    <t>Dūmju kanāls DN1000 (Ø1000x2)                S235</t>
  </si>
  <si>
    <t>Līkums DN1000 (Ø1000x2),  90º                S235</t>
  </si>
  <si>
    <t>Dūmju kanāls 2000x2200 t=3mm              S235</t>
  </si>
  <si>
    <t xml:space="preserve">Pāreja 2450x450/2000x2200
L=400mm, t=3mm S235
</t>
  </si>
  <si>
    <t>Lūka Ø620,   S235</t>
  </si>
  <si>
    <t>Dūmju kanāls 1500x3000, t=3mm  AISI316</t>
  </si>
  <si>
    <t>Noslēgvāks 1500x3000, t=3mm AISI316</t>
  </si>
  <si>
    <t>Dūmju kanāls Ø660x2  AISI316</t>
  </si>
  <si>
    <t>Dūmju kanāls 3000x3000, t=3mm AISI316</t>
  </si>
  <si>
    <t xml:space="preserve">Pāreja 2000x2200/1500x3000
L=1500mm, t=3mm AISI316
</t>
  </si>
  <si>
    <t>Lūka Ø620, AISI316</t>
  </si>
  <si>
    <t>Gaisa kanāls Ø450x2 AISI316</t>
  </si>
  <si>
    <t>Gaisa kanāls Ø1200x2  AISI316</t>
  </si>
  <si>
    <t>Pāreja Ø800x2/ Ø450x2 AISI316</t>
  </si>
  <si>
    <t>Pāreja Ø1200x2/ Ø800x2 AISI316</t>
  </si>
  <si>
    <t>Līkums Ø800x2, 90°  AISI316</t>
  </si>
  <si>
    <t>Līkums Ø1200x2, 45° AISI316</t>
  </si>
  <si>
    <t>Lūka Ø450 AISI316</t>
  </si>
  <si>
    <t xml:space="preserve">Pāreja Ø1200/1375x1375
L=720mm, t=3mm AISI316
</t>
  </si>
  <si>
    <t>Lūka Ø650 AISI316</t>
  </si>
  <si>
    <t xml:space="preserve">Gaisa kamera:1100X2200X3000mm
aizmugurēja siena 2200x3000mm
hermetiškas durvis 1250x500mm
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</si>
  <si>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</si>
  <si>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</si>
  <si>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</si>
  <si>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</si>
  <si>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</si>
  <si>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</si>
  <si>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</si>
  <si>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</si>
  <si>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</si>
  <si>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</si>
  <si>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</si>
  <si>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</si>
  <si>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</si>
  <si>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</si>
  <si>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</si>
  <si>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</si>
  <si>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</si>
  <si>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</si>
  <si>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</si>
  <si>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</si>
  <si>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</si>
  <si>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</si>
  <si>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</si>
  <si>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</si>
  <si>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</si>
  <si>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</si>
  <si>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</si>
  <si>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</si>
  <si>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</si>
  <si>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</si>
  <si>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</si>
  <si>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</si>
  <si>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</si>
  <si>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</si>
  <si>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</si>
  <si>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</si>
  <si>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</si>
  <si>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</t>
  </si>
  <si>
    <t>9.1.</t>
  </si>
  <si>
    <t>9.2.</t>
  </si>
  <si>
    <t>9.3.</t>
  </si>
  <si>
    <t>9.4.</t>
  </si>
  <si>
    <t>9.5.</t>
  </si>
  <si>
    <t>9.6.</t>
  </si>
  <si>
    <t xml:space="preserve">Rūpnieciski izolēta caurule
DN200 (Ø 219/315)
</t>
  </si>
  <si>
    <t xml:space="preserve">Rūpnieciski izolēta caurule
DN250 (Ø 273/400)
</t>
  </si>
  <si>
    <t xml:space="preserve">Rūpn. izolēts cauruļu līkums 
DN250 (Ø 273/400), 90°
</t>
  </si>
  <si>
    <t xml:space="preserve">Rūpn. izolēts cauruļu līkums 
DN250 (Ø 273/400), 30
</t>
  </si>
  <si>
    <t xml:space="preserve">Rūpn. izolēts cauruļu palīgmateriāli  </t>
  </si>
  <si>
    <t>3.8.</t>
  </si>
  <si>
    <t>Palīgmateriāli   saskrūves , uzgriežņi, blīves</t>
  </si>
  <si>
    <t>3.9.</t>
  </si>
  <si>
    <t>Atloki  DN50 PN16    AISI316</t>
  </si>
  <si>
    <t>Atloki  DN40 PN16    AISI304</t>
  </si>
  <si>
    <t>Sandwich paneļa demontāža</t>
  </si>
  <si>
    <t>Pamata   betonēšana katlam    ar  betonu  C25/30  ar  stiegrojuma  sietu  S400</t>
  </si>
  <si>
    <t>Metala dūmeņa pamata   betonēšana ar  betonu  C25/30  ar  stiegrojuma  sietu  S400</t>
  </si>
  <si>
    <t>kpl.</t>
  </si>
  <si>
    <t>L 100х100x8</t>
  </si>
  <si>
    <t>Metala dūmeņa  montāža</t>
  </si>
  <si>
    <t>Hidroizolāciijas plēves ieklāšana</t>
  </si>
  <si>
    <t>Hidroizolāciijas  plēve</t>
  </si>
  <si>
    <t>Papildmateriāli</t>
  </si>
  <si>
    <t>Jauna kabeļu kanāla izgatavošana</t>
  </si>
  <si>
    <t>L 50х50x4</t>
  </si>
  <si>
    <t xml:space="preserve">Grīdas   remonts   ar betonu  C25/30     80mm  biez   </t>
  </si>
  <si>
    <t xml:space="preserve">Metāla perforētā loksne  3mm </t>
  </si>
  <si>
    <t xml:space="preserve">10. </t>
  </si>
  <si>
    <t>11.</t>
  </si>
  <si>
    <t>Katla un iekārtas apkalpes  laukuma  metāla kāpnes    montāža</t>
  </si>
  <si>
    <t xml:space="preserve">Metala dūmeņis </t>
  </si>
  <si>
    <t xml:space="preserve">Metāla kāpnes </t>
  </si>
  <si>
    <t xml:space="preserve">Metala dūmeņa statnis MK-1
</t>
  </si>
  <si>
    <t>12.</t>
  </si>
  <si>
    <t>HEB100</t>
  </si>
  <si>
    <t>L 100x100x10</t>
  </si>
  <si>
    <t>Lokšņu tērauds t=10</t>
  </si>
  <si>
    <t>Palīgmateriāli   saskrūves , uzgriežņi</t>
  </si>
  <si>
    <t>13.</t>
  </si>
  <si>
    <t xml:space="preserve">Metala dūmeņa statnis MK-2
</t>
  </si>
  <si>
    <t>14.</t>
  </si>
  <si>
    <t xml:space="preserve">Lokšņu tērauds </t>
  </si>
  <si>
    <t>Esoš. caurules DN500  demontāža</t>
  </si>
  <si>
    <t>15.</t>
  </si>
  <si>
    <t xml:space="preserve">Drenāžas  kanāls Aco Drain G 100  </t>
  </si>
  <si>
    <t xml:space="preserve">Iekārtas statnis 
</t>
  </si>
  <si>
    <t>Drenāžas  kanāls Aco Drain G 101</t>
  </si>
  <si>
    <t xml:space="preserve">Atvēruma   izveidošana   dzelzsbetona un ķieģeļu sienas pārsegumā   </t>
  </si>
  <si>
    <t>02-20000</t>
  </si>
  <si>
    <t>Būvgrūžu   savākšana, iekraušana,  izvešana , utilizācija</t>
  </si>
  <si>
    <t>05-30000</t>
  </si>
  <si>
    <t>16.</t>
  </si>
  <si>
    <t xml:space="preserve">Logu uzstādīšana </t>
  </si>
  <si>
    <t>Logi 1,2x6m</t>
  </si>
  <si>
    <t>Vārtu remonts</t>
  </si>
  <si>
    <t>17.</t>
  </si>
  <si>
    <t xml:space="preserve">Palīgmateriāli </t>
  </si>
  <si>
    <t>18.</t>
  </si>
  <si>
    <t>19.</t>
  </si>
  <si>
    <t>20.</t>
  </si>
  <si>
    <t xml:space="preserve"> Tāme sastādīta 2019. gada tirgus cenās pamatojoties uz BK daļas rasējumiem                      </t>
  </si>
  <si>
    <t>15-01/19</t>
  </si>
  <si>
    <t xml:space="preserve">Tāme sastādīta 2019. gada tirgus cenās pamatojoties uz EL daļas rasējumiem                      </t>
  </si>
  <si>
    <t xml:space="preserve">Tāme sastādīta 2019. gada tirgus cenās pamatojoties uz GA daļas rasējumiem  </t>
  </si>
  <si>
    <t xml:space="preserve">                                       Par kopējo summu, euro</t>
  </si>
  <si>
    <t xml:space="preserve">                         Kopējā darbietilpība, c/h </t>
  </si>
  <si>
    <t>1</t>
  </si>
  <si>
    <t xml:space="preserve"> Virsizdevumi ( 8% )</t>
  </si>
  <si>
    <t>t.sk.darba aizsardzība</t>
  </si>
  <si>
    <t xml:space="preserve">Sastādīja  ________________T.Šestakovska_____ </t>
  </si>
  <si>
    <t>Sert. Nr. 20-2855</t>
  </si>
  <si>
    <t xml:space="preserve">Pārbaudīja : __________________ </t>
  </si>
  <si>
    <t xml:space="preserve">Sert. Nr. </t>
  </si>
  <si>
    <t>Peļņa (6%)</t>
  </si>
  <si>
    <t xml:space="preserve">Būvkonstrukcijas. </t>
  </si>
  <si>
    <t xml:space="preserve">                                                                                                                          APSTIPRINU</t>
  </si>
  <si>
    <t xml:space="preserve">                                                                                        ______________________________________</t>
  </si>
  <si>
    <t xml:space="preserve">                                                                                                            (pasūtītāja paraksts un ta atšifrējums)</t>
  </si>
  <si>
    <t>Z.v.</t>
  </si>
  <si>
    <t xml:space="preserve">                                           ______.gada______._______________</t>
  </si>
  <si>
    <t>Objekta  nosaukums</t>
  </si>
  <si>
    <t>Objekta izmaksas (euro)</t>
  </si>
  <si>
    <t>KOPĀ:</t>
  </si>
  <si>
    <t>PVN 21%:</t>
  </si>
  <si>
    <t>Objekta nosaukums: Jauna ūdens sildāmā katla ar 18÷20 MW jaudu uz dabasgāzes kurināmā ar kondensācijas tipa ekonomaizeri uzstādīšana  Siltumcentrālē Nr.3, Mendeļejeva ielā 13a, Daugavpilī</t>
  </si>
  <si>
    <t>Būves nosaukums:  Jauna ūdens sildāmā katla ar 18÷20 MW jaudu uz dabasgāzes kurināmā ar kondensācijas tipa ekonomaizeri uzstādīšana  Siltumcentrālē Nr.3, Mendeļejeva ielā 13a, Daugavpilī</t>
  </si>
  <si>
    <t>Objekta adrese:   Mendelejeva  ielā 13a, Daugavpils</t>
  </si>
  <si>
    <t xml:space="preserve"> Jauna ūdens sildāmā katla ar 18÷20 MW jaudu uz dabasgāzes kurināmā ar kondensācijas tipa ekonomaizeri uzstādīšana  Siltumcentrālē Nr.3, Mendeļejeva ielā 13a, Daugavpilī</t>
  </si>
  <si>
    <t>Paredzamās līgumcenas koptāme</t>
  </si>
  <si>
    <t> PAVISAM BŪVNIECĪBAS IZMAKSAS:</t>
  </si>
  <si>
    <t> Ar būvniecību saistītie pārējie izdevumi:</t>
  </si>
  <si>
    <t xml:space="preserve"> būvuzraudzība </t>
  </si>
  <si>
    <t xml:space="preserve"> būvprojekta autoruzraudzība  </t>
  </si>
  <si>
    <t>Pasūtījums Nr.  15-01/19</t>
  </si>
  <si>
    <t>21.</t>
  </si>
  <si>
    <t>Metāla kāpnes    montāža</t>
  </si>
  <si>
    <t>0-25 bar manometru ar glicerīnu  ar  noslēgkrānu       iebūve</t>
  </si>
  <si>
    <t>0-6 bar manometru ar glicerīnu  ar  noslēgkrānu       iebūve</t>
  </si>
  <si>
    <t xml:space="preserve"> 0-200grC  Bimetālisk. Termometru  ar glicerīnu    iebūve </t>
  </si>
  <si>
    <t>Pārbaude uz stiprību un blīvumu</t>
  </si>
  <si>
    <t>5.10.</t>
  </si>
  <si>
    <t>ПРОВЕРКА</t>
  </si>
  <si>
    <t xml:space="preserve">Automatiskā  pārslēdzēja  250A    uzstādīšana   </t>
  </si>
  <si>
    <t xml:space="preserve">Automatiskā  pārslēdzēja  100A    uzstādīšana   </t>
  </si>
  <si>
    <t xml:space="preserve">Automatiskā  pārslēdzēja  63A    uzstādīšana   </t>
  </si>
  <si>
    <t xml:space="preserve">Automatiskā  pārslēdzēja  50A    uzstādīšana   </t>
  </si>
  <si>
    <t xml:space="preserve">Automatiskā  pārslēdzēja  40A    uzstādīšana   </t>
  </si>
  <si>
    <t xml:space="preserve">Automatiskā  pārslēdzēja  20A    uzstādīšana   </t>
  </si>
  <si>
    <t xml:space="preserve">Frekvenču  pārveidotāja    132kW     uzstādīšana   </t>
  </si>
  <si>
    <t xml:space="preserve">Frekvenču  pārveidotāja    45kW     uzstādīšana   </t>
  </si>
  <si>
    <t xml:space="preserve">Frekvenču  pārveidotāja    30kW     uzstādīšana   </t>
  </si>
  <si>
    <t xml:space="preserve">Frekvenču  pārveidotāja    22kW     uzstādīšana   </t>
  </si>
  <si>
    <t>Kabeļa     ar vara  dzīslām  EMCMK  3x120/70  montāža</t>
  </si>
  <si>
    <t>Kabeļa     ar vara  dzīslām  EMCMK  3x35/16  montāža</t>
  </si>
  <si>
    <t>Kabeļa     ar vara  dzīslām  EMCMK  3x16/16  montāža</t>
  </si>
  <si>
    <t>Kabeļa     ar vara  dzīslām  EMCMK  3x10/10  montāža</t>
  </si>
  <si>
    <t>Vada Cu 1x120 montāža</t>
  </si>
  <si>
    <t>Vada Cu 1x35 montāža</t>
  </si>
  <si>
    <t>Vada Cu 1x16 montāža</t>
  </si>
  <si>
    <t>Vada Cu 1x10 montāža</t>
  </si>
  <si>
    <t>Kabeļa  gala  uzmavas   120/M10    montāža</t>
  </si>
  <si>
    <t>Kabeļa  gala  uzmavas   70/M10    montāža</t>
  </si>
  <si>
    <t>Kabeļa  gala  uzmavas   35/M10    montāža</t>
  </si>
  <si>
    <t>Kabeļa  gala  uzmavas   16/M8    montāža</t>
  </si>
  <si>
    <t>Kabeļa  gala  uzmavas   10/M6   montāža</t>
  </si>
  <si>
    <t>Dalīta gala apdare ar līmi  4x6-35</t>
  </si>
  <si>
    <t>Dalīta gala apdare ar līmi  4x35-95</t>
  </si>
  <si>
    <t>Dalīta gala apdare ar līmi  4x95-240</t>
  </si>
  <si>
    <t>Dalīta gala apdare ar līmi  4x1,5-10</t>
  </si>
  <si>
    <t>Temperatūras  sensora    0-100gr C   iebūve</t>
  </si>
  <si>
    <t>Temperatūras  sensora    0-150gr C   iebūve</t>
  </si>
  <si>
    <t>Temperatūras  sensora    0-200gr C   iebūve</t>
  </si>
  <si>
    <t>Spiediena  sensora    0-25 bar   iebūve</t>
  </si>
  <si>
    <t>Diferenciālā spiediena sensora 0-250 Pa   iebūve</t>
  </si>
  <si>
    <t>Spiediena sensora 0-1 bar    iebūve</t>
  </si>
  <si>
    <t>Ūdens līmeņa sensora 0-1000mm   iebūve</t>
  </si>
  <si>
    <t>Ūdens līmeņa sensora 0-750mm   iebūve</t>
  </si>
  <si>
    <t>Temperatūras slēdzis 80-150°C</t>
  </si>
  <si>
    <t>Spiediena slēdzis 4-12bar</t>
  </si>
  <si>
    <t>Spiediena slēdzis 8-28bar</t>
  </si>
  <si>
    <t>Ūdens līmeņa slēdzis</t>
  </si>
  <si>
    <t>Kabeļa     ar vara  dzīslām  EMCMK  3x1,5/1,5  montāža</t>
  </si>
  <si>
    <t>Kabeļa     ar vara  dzīslām  CYKY  5x6  montāža</t>
  </si>
  <si>
    <t>Kabeļa     ar vara  dzīslām  CYKY  3x2,5  montāža</t>
  </si>
  <si>
    <t>Kabeļa     ar vara  dzīslām  CYKY  3x1,5  montāža</t>
  </si>
  <si>
    <t>Kabeļa     ar vara  dzīslām  LiYCY  16x1,5  montāža</t>
  </si>
  <si>
    <t>Kabeļa     ar vara  dzīslām  LiYCY  12x0,75  montāža</t>
  </si>
  <si>
    <t>Kabeļa     ar vara  dzīslām  LiYCY  4x0,75  montāža</t>
  </si>
  <si>
    <t>Kabeļa     ar vara  dzīslām  LiYCY  7x0,75  montāža</t>
  </si>
  <si>
    <t>Kabeļa     ar vara  dzīslām  LiYCY  3x0,75  montāža</t>
  </si>
  <si>
    <t>Kabeļa     ar vara  dzīslām  YSLY  9x0,75  montāža</t>
  </si>
  <si>
    <t>Kabeļa     ar vara  dzīslām  YSLY  5x0,75  montāža</t>
  </si>
  <si>
    <t>Kabeļa     ar vara  dzīslām  YSLY  3x0,75  montāža</t>
  </si>
  <si>
    <t>Kabeļa     ar vara  dzīslām  YSLY  2x0,75  montāža</t>
  </si>
  <si>
    <t>Kabeļa     ar vara  dzīslām  UTP 5cat  montāža</t>
  </si>
  <si>
    <t xml:space="preserve">Gofrētās  plastmasas caurules     d25mm   iebūve </t>
  </si>
  <si>
    <t xml:space="preserve">Gofrētās  plastmasas caurules     d50mm   iebūve </t>
  </si>
  <si>
    <t xml:space="preserve">Gofrētās  plastmasas caurules     d40mm   iebūve </t>
  </si>
  <si>
    <t xml:space="preserve">Gofrētās  plastmasas caurules     d16mm   iebūve </t>
  </si>
  <si>
    <t xml:space="preserve">Kabeļtrepe  400x60mm  6m   iebūve </t>
  </si>
  <si>
    <t xml:space="preserve">Kabeļtrepe  300x60mm  6m   iebūve </t>
  </si>
  <si>
    <t>Kabeļtrepes   kronšteins  400mm</t>
  </si>
  <si>
    <t>Kabeļtrepes   kronšteins  300mm</t>
  </si>
  <si>
    <t xml:space="preserve">Kabeļtrepe  200x60mm  6m   iebūve </t>
  </si>
  <si>
    <t>Kabeļtrepes   kronšteins  200mm</t>
  </si>
  <si>
    <t xml:space="preserve">Automatiskā  pārslēdzēja  6-10A    uzstādīšana   </t>
  </si>
  <si>
    <t>Operatora panelis SIMATIC HMI KTP700 Basic</t>
  </si>
  <si>
    <t xml:space="preserve">Sūkņa vadības  elektrosadalnes  skapja ar frekvences pārveidotāju     uzstādīšana   </t>
  </si>
  <si>
    <t>Kabeļu trepes vāks 400x10mm</t>
  </si>
  <si>
    <t>Kabeļu trepes vāks 300x10mm</t>
  </si>
  <si>
    <t>Kabeļu trepes vāks 200x10mm</t>
  </si>
  <si>
    <t xml:space="preserve">Kabeļu renes  100x42     iebūve </t>
  </si>
  <si>
    <t>Kabeļu rene  kronšteins 100mm</t>
  </si>
  <si>
    <t>Kabeļu rene vāks 100mm</t>
  </si>
  <si>
    <t xml:space="preserve">Kabeļu rene  50x42     iebūve </t>
  </si>
  <si>
    <t>Kabeļu rene  vāks 50mm</t>
  </si>
  <si>
    <t>Kabeļu rene  kronšteins 50mm</t>
  </si>
  <si>
    <t>Rotācijas    DN150 PN16 gāzes  skaitītāja  Q=min=0,8m3/h; Qmax=25m3/h  ar  UNIFLO  1200  PTZ korektoru  iebūve</t>
  </si>
  <si>
    <t>Gāzes  regulatora    ar  pilotu   (firma Florentini  vai  analogs)    iebūve</t>
  </si>
  <si>
    <t>Atloku  lodveida    krāna  Dn150; Pn5   iebūve</t>
  </si>
  <si>
    <t>Elektromagnētiskā   vārsta  arr  manuālo  ieslēgšanu , tips  M16 RM  Dn200 Pn4   (firma Madas   vai  analogs)    iebūve</t>
  </si>
  <si>
    <t>Atloku  lodveida    krāna  Dn25; Pn5     iebūve</t>
  </si>
  <si>
    <t>Drošības noplūdes vārsta V/51 Dn25, Dn40   iebūve</t>
  </si>
  <si>
    <t xml:space="preserve">Gāzes noplūdes detektora ar releju, mod.220/240V,   iebūve
</t>
  </si>
  <si>
    <t xml:space="preserve">Rādošais  manometrs  tips RU  ar  skalu  0-6 bar  </t>
  </si>
  <si>
    <t xml:space="preserve">Rādošais  manometrs  tips RU  ar  skalu 0-600 bar     </t>
  </si>
  <si>
    <t>Atloku  gāzes  Dn150  Pn6      iebūve</t>
  </si>
  <si>
    <t>Kompensatora  Dn150  Pn5    (MADAS  vai  analogs)    iebūve</t>
  </si>
  <si>
    <t xml:space="preserve">Tērauda  caurules  Dn150  līkums  90gr  (firma  Fuchs  vai  analogs)     </t>
  </si>
  <si>
    <t xml:space="preserve">Tērauda  caurules  Dn25  līkums  90gr  (firma  Fuchs  vai  analogs)     </t>
  </si>
  <si>
    <t xml:space="preserve">Katla  vadības  elektrosadalnes  skapja (sk. projektu)  uzstādīšana   </t>
  </si>
  <si>
    <t>Gāzes  degļa   vadības  elektrosadalnes  skapja (sk. projektu)     uzstādīšana   (gazes degl. komplekts)</t>
  </si>
  <si>
    <t xml:space="preserve">Tērauda  caurules  d168,3x4,50 (Dn150)   (firma  Fuchs  vai  analogs)      montāža </t>
  </si>
  <si>
    <t xml:space="preserve">Tērauda  caurules  d48,3x2,3 (Dn40)   (firma  Fuchs  vai  analogs)      montāža </t>
  </si>
  <si>
    <t xml:space="preserve">Tērauda  caurules  d33,7x2,6 (Dn25)   (firma  Fuchs  vai  analogs)      montāža </t>
  </si>
  <si>
    <t xml:space="preserve">Tērauda  caurules  d 21,3 x2,0 (Dn15)   (firma  Fuchs  vai  analogs)      montāža </t>
  </si>
  <si>
    <t>Sert. Nr. 3-01205</t>
  </si>
  <si>
    <t xml:space="preserve">Pārbaudīja : __________________D.Podčernin </t>
  </si>
  <si>
    <t xml:space="preserve">Sastādīja  ________________T.Šestakovska </t>
  </si>
  <si>
    <t>Pārbaudīja : __________________ D.Podčernin</t>
  </si>
  <si>
    <t xml:space="preserve">Sert. Nr.3-01205 </t>
  </si>
  <si>
    <t>Pārbaudīja : __________________D.Podčernin</t>
  </si>
  <si>
    <t>Sastādīja  ________________T.Šestakovska</t>
  </si>
  <si>
    <t xml:space="preserve">Sert. Nr.301205 </t>
  </si>
  <si>
    <t>Tāme sastādīta: 2019.gada  20. maijā</t>
  </si>
  <si>
    <t>20.05.2019.</t>
  </si>
  <si>
    <t>GĀZES APGĀDE</t>
  </si>
  <si>
    <t>Tāme sastādīta: 2019.gada 20. maijā</t>
  </si>
  <si>
    <t xml:space="preserve">Jauna ūdens sildāmā katla ar 18÷20 MW jaudu uz dabasgāzes kurināmā ar kondensācijas tipa ekonomaizeri uzstādīšana  Siltumcentrālē Nr.3, Mendeļejeva ielā 13a, Daugavpilī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</si>
</sst>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* #,##0_-;\-* #,##0_-;_-* &quot;-&quot;_-;_-@_-"/>
    <numFmt numFmtId="194" formatCode="_-&quot;Ls&quot;\ * #,##0.00_-;\-&quot;Ls&quot;\ * #,##0.00_-;_-&quot;Ls&quot;\ 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\ [$Ls-426]"/>
    <numFmt numFmtId="205" formatCode="0.0"/>
    <numFmt numFmtId="206" formatCode="0.0000"/>
    <numFmt numFmtId="207" formatCode="0.000"/>
    <numFmt numFmtId="208" formatCode="mmm\ dd"/>
    <numFmt numFmtId="209" formatCode="#,##0.0"/>
    <numFmt numFmtId="210" formatCode="0.00000"/>
    <numFmt numFmtId="211" formatCode="_-&quot;Ls &quot;* #,##0.00_-;&quot;-Ls &quot;* #,##0.00_-;_-&quot;Ls &quot;* \-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427]yyyy\ &quot;m.&quot;\ mmmm\ d\ &quot;d.&quot;"/>
    <numFmt numFmtId="221" formatCode="#,##0.00\ &quot;Lt&quot;"/>
    <numFmt numFmtId="222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Cyr"/>
      <family val="2"/>
    </font>
    <font>
      <sz val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95" fontId="2" fillId="0" borderId="0" applyFont="0" applyFill="0" applyBorder="0" applyAlignment="0" applyProtection="0"/>
    <xf numFmtId="211" fontId="2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7">
    <xf numFmtId="0" fontId="0" fillId="0" borderId="0" xfId="0" applyFont="1" applyAlignment="1">
      <alignment/>
    </xf>
    <xf numFmtId="0" fontId="3" fillId="0" borderId="0" xfId="35" applyFont="1" applyFill="1">
      <alignment/>
      <protection/>
    </xf>
    <xf numFmtId="0" fontId="3" fillId="0" borderId="0" xfId="0" applyFont="1" applyFill="1" applyAlignment="1">
      <alignment vertical="center"/>
    </xf>
    <xf numFmtId="0" fontId="4" fillId="0" borderId="0" xfId="40" applyFont="1" applyFill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40" applyFont="1" applyFill="1" applyAlignment="1">
      <alignment vertical="center"/>
      <protection/>
    </xf>
    <xf numFmtId="0" fontId="5" fillId="0" borderId="0" xfId="35" applyFont="1" applyFill="1" applyBorder="1">
      <alignment/>
      <protection/>
    </xf>
    <xf numFmtId="0" fontId="5" fillId="0" borderId="0" xfId="35" applyFont="1" applyFill="1" applyBorder="1" applyAlignment="1">
      <alignment horizontal="center" vertical="center"/>
      <protection/>
    </xf>
    <xf numFmtId="0" fontId="5" fillId="0" borderId="0" xfId="35" applyFont="1" applyFill="1" applyBorder="1" applyAlignment="1">
      <alignment/>
      <protection/>
    </xf>
    <xf numFmtId="0" fontId="3" fillId="0" borderId="0" xfId="35" applyFont="1" applyFill="1" applyAlignment="1">
      <alignment vertical="center"/>
      <protection/>
    </xf>
    <xf numFmtId="0" fontId="3" fillId="0" borderId="0" xfId="35" applyFont="1" applyFill="1" applyAlignment="1">
      <alignment horizontal="center" vertical="center"/>
      <protection/>
    </xf>
    <xf numFmtId="0" fontId="3" fillId="0" borderId="0" xfId="35" applyFont="1" applyFill="1" applyBorder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39" applyFont="1">
      <alignment/>
      <protection/>
    </xf>
    <xf numFmtId="0" fontId="2" fillId="0" borderId="0" xfId="39" applyFont="1" applyBorder="1" applyAlignment="1">
      <alignment vertical="center"/>
      <protection/>
    </xf>
    <xf numFmtId="0" fontId="2" fillId="0" borderId="0" xfId="39" applyFont="1" applyBorder="1">
      <alignment/>
      <protection/>
    </xf>
    <xf numFmtId="0" fontId="2" fillId="0" borderId="0" xfId="35" applyFont="1" applyFill="1">
      <alignment/>
      <protection/>
    </xf>
    <xf numFmtId="0" fontId="2" fillId="0" borderId="0" xfId="35" applyFont="1" applyFill="1" applyBorder="1" applyAlignment="1">
      <alignment horizontal="center"/>
      <protection/>
    </xf>
    <xf numFmtId="0" fontId="2" fillId="0" borderId="0" xfId="35" applyFont="1" applyFill="1" applyAlignment="1">
      <alignment vertical="center" wrapText="1"/>
      <protection/>
    </xf>
    <xf numFmtId="0" fontId="2" fillId="0" borderId="0" xfId="35" applyFont="1" applyFill="1" applyBorder="1" applyAlignment="1">
      <alignment vertical="center"/>
      <protection/>
    </xf>
    <xf numFmtId="0" fontId="2" fillId="0" borderId="0" xfId="3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shrinkToFit="1"/>
    </xf>
    <xf numFmtId="0" fontId="2" fillId="0" borderId="0" xfId="35" applyFont="1">
      <alignment/>
      <protection/>
    </xf>
    <xf numFmtId="0" fontId="2" fillId="0" borderId="0" xfId="35" applyFont="1" applyFill="1" applyBorder="1" applyAlignment="1">
      <alignment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4" fillId="0" borderId="10" xfId="40" applyNumberFormat="1" applyFont="1" applyFill="1" applyBorder="1" applyAlignment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3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left" vertical="center"/>
    </xf>
    <xf numFmtId="204" fontId="5" fillId="0" borderId="10" xfId="0" applyNumberFormat="1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2" fontId="14" fillId="0" borderId="20" xfId="40" applyNumberFormat="1" applyFont="1" applyFill="1" applyBorder="1" applyAlignment="1">
      <alignment horizontal="center" vertical="center"/>
      <protection/>
    </xf>
    <xf numFmtId="2" fontId="14" fillId="0" borderId="21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2" fontId="14" fillId="0" borderId="11" xfId="40" applyNumberFormat="1" applyFont="1" applyFill="1" applyBorder="1" applyAlignment="1">
      <alignment horizontal="center" vertical="center"/>
      <protection/>
    </xf>
    <xf numFmtId="2" fontId="14" fillId="0" borderId="23" xfId="40" applyNumberFormat="1" applyFont="1" applyFill="1" applyBorder="1" applyAlignment="1">
      <alignment horizontal="center" vertical="center"/>
      <protection/>
    </xf>
    <xf numFmtId="2" fontId="14" fillId="0" borderId="23" xfId="0" applyNumberFormat="1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center" vertical="center" wrapText="1"/>
    </xf>
    <xf numFmtId="2" fontId="14" fillId="0" borderId="24" xfId="40" applyNumberFormat="1" applyFont="1" applyFill="1" applyBorder="1" applyAlignment="1">
      <alignment horizontal="center" vertical="center"/>
      <protection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2" fontId="14" fillId="0" borderId="21" xfId="40" applyNumberFormat="1" applyFont="1" applyFill="1" applyBorder="1" applyAlignment="1">
      <alignment horizontal="center" vertical="center"/>
      <protection/>
    </xf>
    <xf numFmtId="0" fontId="17" fillId="0" borderId="10" xfId="40" applyFont="1" applyFill="1" applyBorder="1" applyAlignment="1">
      <alignment vertical="center" wrapText="1"/>
      <protection/>
    </xf>
    <xf numFmtId="0" fontId="14" fillId="0" borderId="0" xfId="35" applyFont="1" applyFill="1" applyAlignment="1">
      <alignment vertical="center"/>
      <protection/>
    </xf>
    <xf numFmtId="0" fontId="0" fillId="0" borderId="10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49" fontId="14" fillId="0" borderId="11" xfId="40" applyNumberFormat="1" applyFont="1" applyFill="1" applyBorder="1" applyAlignment="1">
      <alignment horizontal="center" vertical="center"/>
      <protection/>
    </xf>
    <xf numFmtId="49" fontId="14" fillId="0" borderId="12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right" vertical="center" wrapText="1"/>
      <protection/>
    </xf>
    <xf numFmtId="2" fontId="16" fillId="0" borderId="27" xfId="0" applyNumberFormat="1" applyFont="1" applyFill="1" applyBorder="1" applyAlignment="1" applyProtection="1">
      <alignment horizontal="right" vertical="center"/>
      <protection/>
    </xf>
    <xf numFmtId="2" fontId="16" fillId="0" borderId="29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right" vertical="center"/>
    </xf>
    <xf numFmtId="2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8" borderId="30" xfId="0" applyNumberFormat="1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2" fontId="17" fillId="8" borderId="32" xfId="0" applyNumberFormat="1" applyFont="1" applyFill="1" applyBorder="1" applyAlignment="1">
      <alignment horizontal="right" vertical="center"/>
    </xf>
    <xf numFmtId="16" fontId="1" fillId="32" borderId="10" xfId="0" applyNumberFormat="1" applyFont="1" applyFill="1" applyBorder="1" applyAlignment="1">
      <alignment horizontal="left" vertical="center" wrapText="1"/>
    </xf>
    <xf numFmtId="4" fontId="12" fillId="8" borderId="33" xfId="0" applyNumberFormat="1" applyFont="1" applyFill="1" applyBorder="1" applyAlignment="1">
      <alignment horizontal="left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left" vertical="center" wrapText="1"/>
    </xf>
    <xf numFmtId="2" fontId="14" fillId="8" borderId="20" xfId="40" applyNumberFormat="1" applyFont="1" applyFill="1" applyBorder="1" applyAlignment="1">
      <alignment horizontal="center" vertical="center"/>
      <protection/>
    </xf>
    <xf numFmtId="2" fontId="14" fillId="8" borderId="11" xfId="0" applyNumberFormat="1" applyFont="1" applyFill="1" applyBorder="1" applyAlignment="1">
      <alignment horizontal="center" vertical="center"/>
    </xf>
    <xf numFmtId="2" fontId="14" fillId="8" borderId="12" xfId="0" applyNumberFormat="1" applyFont="1" applyFill="1" applyBorder="1" applyAlignment="1">
      <alignment horizontal="center" vertical="center"/>
    </xf>
    <xf numFmtId="2" fontId="14" fillId="8" borderId="21" xfId="0" applyNumberFormat="1" applyFont="1" applyFill="1" applyBorder="1" applyAlignment="1">
      <alignment horizontal="center" vertical="center"/>
    </xf>
    <xf numFmtId="2" fontId="14" fillId="8" borderId="20" xfId="0" applyNumberFormat="1" applyFont="1" applyFill="1" applyBorder="1" applyAlignment="1">
      <alignment horizontal="center" vertical="center"/>
    </xf>
    <xf numFmtId="2" fontId="14" fillId="8" borderId="10" xfId="0" applyNumberFormat="1" applyFont="1" applyFill="1" applyBorder="1" applyAlignment="1">
      <alignment vertical="center" wrapText="1"/>
    </xf>
    <xf numFmtId="14" fontId="1" fillId="33" borderId="22" xfId="0" applyNumberFormat="1" applyFont="1" applyFill="1" applyBorder="1" applyAlignment="1">
      <alignment horizontal="left" vertical="center" wrapText="1"/>
    </xf>
    <xf numFmtId="2" fontId="12" fillId="8" borderId="34" xfId="0" applyNumberFormat="1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2" fontId="14" fillId="0" borderId="35" xfId="0" applyNumberFormat="1" applyFont="1" applyFill="1" applyBorder="1" applyAlignment="1">
      <alignment horizontal="right" vertical="center"/>
    </xf>
    <xf numFmtId="2" fontId="14" fillId="0" borderId="25" xfId="0" applyNumberFormat="1" applyFont="1" applyFill="1" applyBorder="1" applyAlignment="1">
      <alignment horizontal="right" vertical="center"/>
    </xf>
    <xf numFmtId="2" fontId="14" fillId="0" borderId="36" xfId="0" applyNumberFormat="1" applyFont="1" applyFill="1" applyBorder="1" applyAlignment="1">
      <alignment horizontal="right" vertical="center"/>
    </xf>
    <xf numFmtId="2" fontId="14" fillId="0" borderId="23" xfId="0" applyNumberFormat="1" applyFont="1" applyFill="1" applyBorder="1" applyAlignment="1">
      <alignment horizontal="right" vertical="center"/>
    </xf>
    <xf numFmtId="2" fontId="17" fillId="8" borderId="37" xfId="0" applyNumberFormat="1" applyFont="1" applyFill="1" applyBorder="1" applyAlignment="1">
      <alignment horizontal="right" vertical="center"/>
    </xf>
    <xf numFmtId="2" fontId="16" fillId="8" borderId="10" xfId="0" applyNumberFormat="1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4" fillId="0" borderId="17" xfId="40" applyNumberFormat="1" applyFont="1" applyFill="1" applyBorder="1" applyAlignment="1">
      <alignment horizontal="center" vertical="center"/>
      <protection/>
    </xf>
    <xf numFmtId="0" fontId="1" fillId="33" borderId="38" xfId="0" applyFont="1" applyFill="1" applyBorder="1" applyAlignment="1">
      <alignment horizontal="left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left" vertical="center" wrapText="1"/>
    </xf>
    <xf numFmtId="0" fontId="12" fillId="8" borderId="34" xfId="0" applyFont="1" applyFill="1" applyBorder="1" applyAlignment="1">
      <alignment horizontal="left" vertical="center" wrapText="1"/>
    </xf>
    <xf numFmtId="17" fontId="1" fillId="33" borderId="22" xfId="0" applyNumberFormat="1" applyFont="1" applyFill="1" applyBorder="1" applyAlignment="1">
      <alignment horizontal="left" vertical="center" wrapText="1"/>
    </xf>
    <xf numFmtId="16" fontId="1" fillId="33" borderId="22" xfId="0" applyNumberFormat="1" applyFont="1" applyFill="1" applyBorder="1" applyAlignment="1">
      <alignment horizontal="left" vertical="center" wrapText="1"/>
    </xf>
    <xf numFmtId="17" fontId="1" fillId="33" borderId="41" xfId="0" applyNumberFormat="1" applyFont="1" applyFill="1" applyBorder="1" applyAlignment="1">
      <alignment horizontal="left" vertical="center" wrapText="1"/>
    </xf>
    <xf numFmtId="2" fontId="16" fillId="0" borderId="42" xfId="0" applyNumberFormat="1" applyFont="1" applyFill="1" applyBorder="1" applyAlignment="1" applyProtection="1">
      <alignment horizontal="right" vertical="center"/>
      <protection/>
    </xf>
    <xf numFmtId="2" fontId="14" fillId="0" borderId="11" xfId="0" applyNumberFormat="1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right" vertical="center"/>
    </xf>
    <xf numFmtId="2" fontId="14" fillId="0" borderId="43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 wrapText="1"/>
    </xf>
    <xf numFmtId="2" fontId="15" fillId="0" borderId="23" xfId="40" applyNumberFormat="1" applyFont="1" applyFill="1" applyBorder="1" applyAlignment="1">
      <alignment horizontal="center" vertical="center"/>
      <protection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2" fontId="15" fillId="0" borderId="20" xfId="40" applyNumberFormat="1" applyFont="1" applyFill="1" applyBorder="1" applyAlignment="1">
      <alignment horizontal="center" vertical="center"/>
      <protection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204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2" fontId="15" fillId="0" borderId="48" xfId="0" applyNumberFormat="1" applyFont="1" applyFill="1" applyBorder="1" applyAlignment="1">
      <alignment horizontal="right" vertical="center"/>
    </xf>
    <xf numFmtId="2" fontId="15" fillId="0" borderId="49" xfId="0" applyNumberFormat="1" applyFont="1" applyFill="1" applyBorder="1" applyAlignment="1">
      <alignment horizontal="right" vertical="center"/>
    </xf>
    <xf numFmtId="2" fontId="15" fillId="0" borderId="44" xfId="0" applyNumberFormat="1" applyFont="1" applyFill="1" applyBorder="1" applyAlignment="1">
      <alignment vertical="center" wrapText="1"/>
    </xf>
    <xf numFmtId="2" fontId="15" fillId="0" borderId="45" xfId="0" applyNumberFormat="1" applyFont="1" applyFill="1" applyBorder="1" applyAlignment="1">
      <alignment horizontal="right" vertical="center"/>
    </xf>
    <xf numFmtId="2" fontId="15" fillId="0" borderId="50" xfId="0" applyNumberFormat="1" applyFont="1" applyFill="1" applyBorder="1" applyAlignment="1">
      <alignment horizontal="right" vertical="center"/>
    </xf>
    <xf numFmtId="2" fontId="15" fillId="0" borderId="51" xfId="0" applyNumberFormat="1" applyFont="1" applyFill="1" applyBorder="1" applyAlignment="1">
      <alignment horizontal="right" vertical="center"/>
    </xf>
    <xf numFmtId="204" fontId="5" fillId="0" borderId="45" xfId="0" applyNumberFormat="1" applyFont="1" applyFill="1" applyBorder="1" applyAlignment="1">
      <alignment horizontal="center" vertical="center"/>
    </xf>
    <xf numFmtId="0" fontId="6" fillId="0" borderId="44" xfId="40" applyFont="1" applyFill="1" applyBorder="1" applyAlignment="1">
      <alignment horizontal="center" vertical="center"/>
      <protection/>
    </xf>
    <xf numFmtId="0" fontId="17" fillId="0" borderId="4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2" fontId="15" fillId="0" borderId="52" xfId="0" applyNumberFormat="1" applyFont="1" applyFill="1" applyBorder="1" applyAlignment="1">
      <alignment vertical="center" wrapText="1"/>
    </xf>
    <xf numFmtId="2" fontId="18" fillId="0" borderId="50" xfId="0" applyNumberFormat="1" applyFont="1" applyFill="1" applyBorder="1" applyAlignment="1">
      <alignment horizontal="right" vertical="center" wrapText="1"/>
    </xf>
    <xf numFmtId="2" fontId="18" fillId="0" borderId="44" xfId="0" applyNumberFormat="1" applyFont="1" applyFill="1" applyBorder="1" applyAlignment="1">
      <alignment horizontal="center" vertical="center" wrapText="1"/>
    </xf>
    <xf numFmtId="2" fontId="15" fillId="0" borderId="44" xfId="0" applyNumberFormat="1" applyFont="1" applyFill="1" applyBorder="1" applyAlignment="1">
      <alignment horizontal="center" vertical="center" wrapText="1"/>
    </xf>
    <xf numFmtId="2" fontId="18" fillId="0" borderId="53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20" xfId="40" applyNumberFormat="1" applyFont="1" applyFill="1" applyBorder="1" applyAlignment="1">
      <alignment horizontal="center" vertical="center"/>
      <protection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 shrinkToFit="1"/>
    </xf>
    <xf numFmtId="0" fontId="0" fillId="0" borderId="54" xfId="0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55" xfId="0" applyNumberFormat="1" applyFont="1" applyFill="1" applyBorder="1" applyAlignment="1">
      <alignment vertical="center" wrapText="1"/>
    </xf>
    <xf numFmtId="2" fontId="14" fillId="0" borderId="56" xfId="40" applyNumberFormat="1" applyFont="1" applyFill="1" applyBorder="1" applyAlignment="1">
      <alignment horizontal="center" vertical="center"/>
      <protection/>
    </xf>
    <xf numFmtId="2" fontId="14" fillId="0" borderId="57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2" fontId="15" fillId="0" borderId="54" xfId="0" applyNumberFormat="1" applyFont="1" applyFill="1" applyBorder="1" applyAlignment="1">
      <alignment vertical="center" wrapText="1"/>
    </xf>
    <xf numFmtId="2" fontId="15" fillId="0" borderId="35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2" fontId="15" fillId="0" borderId="58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vertical="center" wrapText="1"/>
    </xf>
    <xf numFmtId="2" fontId="19" fillId="0" borderId="50" xfId="0" applyNumberFormat="1" applyFont="1" applyFill="1" applyBorder="1" applyAlignment="1">
      <alignment horizontal="right" vertical="center" wrapText="1"/>
    </xf>
    <xf numFmtId="0" fontId="18" fillId="0" borderId="50" xfId="0" applyFont="1" applyFill="1" applyBorder="1" applyAlignment="1">
      <alignment horizontal="center" vertical="center" wrapText="1"/>
    </xf>
    <xf numFmtId="2" fontId="14" fillId="0" borderId="50" xfId="40" applyNumberFormat="1" applyFont="1" applyFill="1" applyBorder="1" applyAlignment="1">
      <alignment horizontal="center" vertical="center"/>
      <protection/>
    </xf>
    <xf numFmtId="2" fontId="14" fillId="0" borderId="50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vertical="center" wrapText="1"/>
    </xf>
    <xf numFmtId="49" fontId="15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2" fontId="15" fillId="0" borderId="25" xfId="0" applyNumberFormat="1" applyFont="1" applyFill="1" applyBorder="1" applyAlignment="1">
      <alignment horizontal="right" vertical="center" wrapText="1"/>
    </xf>
    <xf numFmtId="4" fontId="11" fillId="0" borderId="0" xfId="35" applyNumberFormat="1" applyFont="1" applyAlignment="1">
      <alignment horizontal="center"/>
      <protection/>
    </xf>
    <xf numFmtId="0" fontId="2" fillId="0" borderId="0" xfId="35" applyFont="1">
      <alignment/>
      <protection/>
    </xf>
    <xf numFmtId="2" fontId="11" fillId="0" borderId="0" xfId="35" applyNumberFormat="1" applyFont="1" applyAlignment="1">
      <alignment horizontal="center"/>
      <protection/>
    </xf>
    <xf numFmtId="4" fontId="10" fillId="0" borderId="11" xfId="35" applyNumberFormat="1" applyFont="1" applyFill="1" applyBorder="1" applyAlignment="1">
      <alignment horizontal="center" vertical="center" wrapText="1"/>
      <protection/>
    </xf>
    <xf numFmtId="0" fontId="2" fillId="0" borderId="0" xfId="35" applyFont="1" applyAlignment="1">
      <alignment vertical="center"/>
      <protection/>
    </xf>
    <xf numFmtId="0" fontId="2" fillId="32" borderId="0" xfId="0" applyFont="1" applyFill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7" fillId="0" borderId="10" xfId="35" applyFont="1" applyFill="1" applyBorder="1" applyAlignment="1">
      <alignment horizontal="center" vertical="center" wrapText="1"/>
      <protection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7" fillId="0" borderId="10" xfId="35" applyNumberFormat="1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35" applyNumberFormat="1" applyFont="1" applyFill="1" applyBorder="1" applyAlignment="1">
      <alignment horizontal="center" vertical="center"/>
      <protection/>
    </xf>
    <xf numFmtId="4" fontId="15" fillId="0" borderId="21" xfId="35" applyNumberFormat="1" applyFont="1" applyFill="1" applyBorder="1" applyAlignment="1">
      <alignment horizontal="center" vertical="center" wrapText="1"/>
      <protection/>
    </xf>
    <xf numFmtId="4" fontId="15" fillId="0" borderId="11" xfId="35" applyNumberFormat="1" applyFont="1" applyFill="1" applyBorder="1" applyAlignment="1">
      <alignment horizontal="center" vertical="center" wrapText="1"/>
      <protection/>
    </xf>
    <xf numFmtId="4" fontId="15" fillId="0" borderId="59" xfId="35" applyNumberFormat="1" applyFont="1" applyFill="1" applyBorder="1" applyAlignment="1">
      <alignment horizontal="center" vertical="center" wrapText="1"/>
      <protection/>
    </xf>
    <xf numFmtId="4" fontId="15" fillId="0" borderId="19" xfId="35" applyNumberFormat="1" applyFont="1" applyFill="1" applyBorder="1" applyAlignment="1">
      <alignment horizontal="center" vertical="center" wrapText="1"/>
      <protection/>
    </xf>
    <xf numFmtId="0" fontId="14" fillId="0" borderId="0" xfId="35" applyFont="1">
      <alignment/>
      <protection/>
    </xf>
    <xf numFmtId="0" fontId="15" fillId="0" borderId="0" xfId="35" applyFont="1" applyAlignment="1">
      <alignment vertical="center"/>
      <protection/>
    </xf>
    <xf numFmtId="0" fontId="15" fillId="0" borderId="0" xfId="35" applyFont="1" applyBorder="1" applyAlignment="1">
      <alignment vertical="center"/>
      <protection/>
    </xf>
    <xf numFmtId="0" fontId="15" fillId="0" borderId="0" xfId="35" applyFont="1" applyBorder="1" applyAlignment="1">
      <alignment horizontal="center" vertical="center"/>
      <protection/>
    </xf>
    <xf numFmtId="0" fontId="15" fillId="32" borderId="0" xfId="0" applyFont="1" applyFill="1" applyAlignment="1">
      <alignment/>
    </xf>
    <xf numFmtId="0" fontId="15" fillId="0" borderId="0" xfId="35" applyFont="1" applyBorder="1" applyAlignment="1">
      <alignment horizontal="left" vertical="center"/>
      <protection/>
    </xf>
    <xf numFmtId="0" fontId="15" fillId="0" borderId="0" xfId="35" applyFont="1">
      <alignment/>
      <protection/>
    </xf>
    <xf numFmtId="0" fontId="21" fillId="0" borderId="0" xfId="39" applyFont="1" applyBorder="1" applyAlignment="1">
      <alignment horizontal="left"/>
      <protection/>
    </xf>
    <xf numFmtId="0" fontId="17" fillId="0" borderId="0" xfId="39" applyFont="1" applyBorder="1" applyAlignment="1">
      <alignment horizontal="center" vertical="center"/>
      <protection/>
    </xf>
    <xf numFmtId="0" fontId="14" fillId="32" borderId="0" xfId="0" applyFont="1" applyFill="1" applyAlignment="1">
      <alignment vertical="center" wrapText="1"/>
    </xf>
    <xf numFmtId="0" fontId="14" fillId="32" borderId="0" xfId="0" applyFont="1" applyFill="1" applyAlignment="1">
      <alignment horizontal="left" vertical="center" wrapText="1"/>
    </xf>
    <xf numFmtId="0" fontId="14" fillId="0" borderId="0" xfId="35" applyFont="1" applyFill="1" applyBorder="1">
      <alignment/>
      <protection/>
    </xf>
    <xf numFmtId="0" fontId="14" fillId="0" borderId="0" xfId="39" applyFont="1" applyBorder="1">
      <alignment/>
      <protection/>
    </xf>
    <xf numFmtId="0" fontId="14" fillId="0" borderId="0" xfId="39" applyFont="1" applyAlignment="1">
      <alignment horizontal="right"/>
      <protection/>
    </xf>
    <xf numFmtId="0" fontId="16" fillId="0" borderId="10" xfId="39" applyFont="1" applyBorder="1" applyAlignment="1">
      <alignment horizontal="center" vertical="top" wrapText="1"/>
      <protection/>
    </xf>
    <xf numFmtId="0" fontId="14" fillId="0" borderId="0" xfId="35" applyFont="1" applyFill="1">
      <alignment/>
      <protection/>
    </xf>
    <xf numFmtId="4" fontId="14" fillId="0" borderId="10" xfId="40" applyNumberFormat="1" applyFont="1" applyBorder="1" applyAlignment="1">
      <alignment horizontal="center" vertical="center" wrapText="1"/>
      <protection/>
    </xf>
    <xf numFmtId="0" fontId="16" fillId="0" borderId="10" xfId="39" applyFont="1" applyBorder="1" applyAlignment="1">
      <alignment vertical="center"/>
      <protection/>
    </xf>
    <xf numFmtId="4" fontId="16" fillId="0" borderId="10" xfId="40" applyNumberFormat="1" applyFont="1" applyBorder="1" applyAlignment="1">
      <alignment horizontal="center" vertical="center" wrapText="1"/>
      <protection/>
    </xf>
    <xf numFmtId="4" fontId="14" fillId="0" borderId="10" xfId="39" applyNumberFormat="1" applyFont="1" applyBorder="1" applyAlignment="1">
      <alignment horizontal="center" vertical="center"/>
      <protection/>
    </xf>
    <xf numFmtId="0" fontId="14" fillId="0" borderId="0" xfId="39" applyFont="1" applyBorder="1" applyAlignment="1">
      <alignment vertical="center"/>
      <protection/>
    </xf>
    <xf numFmtId="0" fontId="14" fillId="0" borderId="0" xfId="39" applyFont="1">
      <alignment/>
      <protection/>
    </xf>
    <xf numFmtId="0" fontId="17" fillId="0" borderId="10" xfId="39" applyFont="1" applyBorder="1" applyAlignment="1">
      <alignment horizontal="center" vertical="top" wrapText="1"/>
      <protection/>
    </xf>
    <xf numFmtId="49" fontId="15" fillId="0" borderId="10" xfId="39" applyNumberFormat="1" applyFont="1" applyBorder="1" applyAlignment="1">
      <alignment horizontal="center" vertical="center" wrapText="1"/>
      <protection/>
    </xf>
    <xf numFmtId="4" fontId="15" fillId="0" borderId="10" xfId="40" applyNumberFormat="1" applyFont="1" applyBorder="1" applyAlignment="1">
      <alignment horizontal="center" vertical="center" wrapText="1"/>
      <protection/>
    </xf>
    <xf numFmtId="0" fontId="17" fillId="0" borderId="10" xfId="39" applyFont="1" applyBorder="1" applyAlignment="1">
      <alignment vertical="center"/>
      <protection/>
    </xf>
    <xf numFmtId="4" fontId="17" fillId="0" borderId="10" xfId="40" applyNumberFormat="1" applyFont="1" applyBorder="1" applyAlignment="1">
      <alignment horizontal="center" vertical="center" wrapText="1"/>
      <protection/>
    </xf>
    <xf numFmtId="4" fontId="15" fillId="0" borderId="10" xfId="39" applyNumberFormat="1" applyFont="1" applyBorder="1" applyAlignment="1">
      <alignment horizontal="center" vertical="center"/>
      <protection/>
    </xf>
    <xf numFmtId="0" fontId="9" fillId="0" borderId="0" xfId="39" applyFont="1" applyBorder="1" applyAlignment="1">
      <alignment horizontal="center" vertical="top"/>
      <protection/>
    </xf>
    <xf numFmtId="0" fontId="9" fillId="0" borderId="0" xfId="39" applyFont="1" applyAlignment="1">
      <alignment horizontal="center"/>
      <protection/>
    </xf>
    <xf numFmtId="0" fontId="39" fillId="33" borderId="0" xfId="0" applyFont="1" applyFill="1" applyAlignment="1">
      <alignment horizontal="center" vertical="center" wrapText="1"/>
    </xf>
    <xf numFmtId="0" fontId="40" fillId="0" borderId="0" xfId="39" applyFont="1" applyBorder="1" applyAlignment="1">
      <alignment horizontal="left"/>
      <protection/>
    </xf>
    <xf numFmtId="0" fontId="1" fillId="0" borderId="0" xfId="35" applyFont="1">
      <alignment/>
      <protection/>
    </xf>
    <xf numFmtId="0" fontId="13" fillId="0" borderId="0" xfId="35" applyFont="1" applyFill="1" applyBorder="1">
      <alignment/>
      <protection/>
    </xf>
    <xf numFmtId="0" fontId="14" fillId="0" borderId="10" xfId="39" applyFont="1" applyBorder="1" applyAlignment="1">
      <alignment vertical="top" wrapText="1"/>
      <protection/>
    </xf>
    <xf numFmtId="2" fontId="14" fillId="0" borderId="0" xfId="35" applyNumberFormat="1" applyFont="1" applyFill="1">
      <alignment/>
      <protection/>
    </xf>
    <xf numFmtId="4" fontId="14" fillId="0" borderId="0" xfId="35" applyNumberFormat="1" applyFont="1" applyFill="1">
      <alignment/>
      <protection/>
    </xf>
    <xf numFmtId="49" fontId="16" fillId="0" borderId="10" xfId="39" applyNumberFormat="1" applyFont="1" applyBorder="1" applyAlignment="1">
      <alignment horizontal="center" vertical="center"/>
      <protection/>
    </xf>
    <xf numFmtId="0" fontId="41" fillId="0" borderId="10" xfId="40" applyFont="1" applyBorder="1" applyAlignment="1">
      <alignment horizontal="right" vertical="center"/>
      <protection/>
    </xf>
    <xf numFmtId="4" fontId="16" fillId="0" borderId="10" xfId="39" applyNumberFormat="1" applyFont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35" applyFont="1" applyFill="1" applyAlignment="1">
      <alignment horizontal="center"/>
      <protection/>
    </xf>
    <xf numFmtId="4" fontId="16" fillId="0" borderId="10" xfId="39" applyNumberFormat="1" applyFont="1" applyFill="1" applyBorder="1" applyAlignment="1">
      <alignment horizontal="center" vertical="center"/>
      <protection/>
    </xf>
    <xf numFmtId="4" fontId="14" fillId="0" borderId="0" xfId="35" applyNumberFormat="1" applyFont="1">
      <alignment/>
      <protection/>
    </xf>
    <xf numFmtId="4" fontId="16" fillId="0" borderId="0" xfId="35" applyNumberFormat="1" applyFont="1">
      <alignment/>
      <protection/>
    </xf>
    <xf numFmtId="0" fontId="16" fillId="0" borderId="10" xfId="39" applyFont="1" applyBorder="1" applyAlignment="1">
      <alignment vertical="top" wrapText="1"/>
      <protection/>
    </xf>
    <xf numFmtId="0" fontId="15" fillId="0" borderId="0" xfId="39" applyFont="1" applyAlignment="1">
      <alignment horizontal="center"/>
      <protection/>
    </xf>
    <xf numFmtId="0" fontId="0" fillId="33" borderId="25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2" fontId="14" fillId="0" borderId="24" xfId="40" applyNumberFormat="1" applyFont="1" applyFill="1" applyBorder="1" applyAlignment="1">
      <alignment horizontal="center" vertical="center"/>
      <protection/>
    </xf>
    <xf numFmtId="0" fontId="1" fillId="33" borderId="60" xfId="0" applyFont="1" applyFill="1" applyBorder="1" applyAlignment="1">
      <alignment horizontal="left" vertical="center" wrapText="1"/>
    </xf>
    <xf numFmtId="0" fontId="14" fillId="0" borderId="61" xfId="0" applyFont="1" applyBorder="1" applyAlignment="1">
      <alignment vertical="center" wrapText="1"/>
    </xf>
    <xf numFmtId="2" fontId="14" fillId="0" borderId="17" xfId="0" applyNumberFormat="1" applyFont="1" applyFill="1" applyBorder="1" applyAlignment="1">
      <alignment horizontal="center" vertical="center"/>
    </xf>
    <xf numFmtId="2" fontId="16" fillId="8" borderId="23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4" fillId="0" borderId="10" xfId="40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5" fillId="0" borderId="0" xfId="35" applyFont="1" applyBorder="1" applyAlignment="1">
      <alignment horizontal="left" vertical="center"/>
      <protection/>
    </xf>
    <xf numFmtId="0" fontId="14" fillId="0" borderId="61" xfId="40" applyFont="1" applyBorder="1" applyAlignment="1">
      <alignment horizontal="left" vertical="center" wrapText="1"/>
      <protection/>
    </xf>
    <xf numFmtId="0" fontId="14" fillId="0" borderId="13" xfId="40" applyFont="1" applyBorder="1" applyAlignment="1">
      <alignment horizontal="left" vertical="center" wrapText="1"/>
      <protection/>
    </xf>
    <xf numFmtId="0" fontId="14" fillId="0" borderId="0" xfId="39" applyFont="1" applyFill="1" applyBorder="1" applyAlignment="1">
      <alignment horizontal="right" vertical="center"/>
      <protection/>
    </xf>
    <xf numFmtId="0" fontId="14" fillId="32" borderId="0" xfId="0" applyFont="1" applyFill="1" applyAlignment="1">
      <alignment horizontal="left" vertical="center" wrapText="1"/>
    </xf>
    <xf numFmtId="0" fontId="20" fillId="0" borderId="0" xfId="39" applyFont="1" applyBorder="1" applyAlignment="1">
      <alignment horizontal="right"/>
      <protection/>
    </xf>
    <xf numFmtId="0" fontId="42" fillId="0" borderId="0" xfId="39" applyFont="1" applyBorder="1" applyAlignment="1">
      <alignment horizontal="center"/>
      <protection/>
    </xf>
    <xf numFmtId="0" fontId="9" fillId="0" borderId="0" xfId="39" applyFont="1" applyBorder="1" applyAlignment="1">
      <alignment horizontal="center" vertical="top"/>
      <protection/>
    </xf>
    <xf numFmtId="0" fontId="15" fillId="0" borderId="0" xfId="39" applyFont="1" applyBorder="1" applyAlignment="1">
      <alignment horizontal="right"/>
      <protection/>
    </xf>
    <xf numFmtId="0" fontId="39" fillId="0" borderId="0" xfId="39" applyFont="1" applyBorder="1" applyAlignment="1">
      <alignment horizontal="center" vertical="center"/>
      <protection/>
    </xf>
    <xf numFmtId="0" fontId="16" fillId="0" borderId="10" xfId="39" applyFont="1" applyBorder="1" applyAlignment="1">
      <alignment horizontal="center" vertical="top" wrapText="1"/>
      <protection/>
    </xf>
    <xf numFmtId="0" fontId="41" fillId="0" borderId="10" xfId="39" applyFont="1" applyFill="1" applyBorder="1" applyAlignment="1">
      <alignment horizontal="right" vertical="center"/>
      <protection/>
    </xf>
    <xf numFmtId="0" fontId="13" fillId="0" borderId="10" xfId="39" applyFont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41" fillId="0" borderId="10" xfId="39" applyFont="1" applyBorder="1" applyAlignment="1">
      <alignment horizontal="right" vertical="center"/>
      <protection/>
    </xf>
    <xf numFmtId="0" fontId="0" fillId="33" borderId="0" xfId="0" applyFill="1" applyBorder="1" applyAlignment="1">
      <alignment horizontal="left" vertical="center" wrapText="1"/>
    </xf>
    <xf numFmtId="49" fontId="0" fillId="33" borderId="0" xfId="0" applyNumberFormat="1" applyFill="1" applyAlignment="1">
      <alignment horizontal="left" vertical="center" wrapText="1"/>
    </xf>
    <xf numFmtId="0" fontId="15" fillId="0" borderId="0" xfId="35" applyFont="1" applyFill="1" applyBorder="1" applyAlignment="1">
      <alignment horizontal="left"/>
      <protection/>
    </xf>
    <xf numFmtId="0" fontId="15" fillId="32" borderId="0" xfId="0" applyFont="1" applyFill="1" applyBorder="1" applyAlignment="1">
      <alignment horizontal="left" vertical="center" wrapText="1"/>
    </xf>
    <xf numFmtId="0" fontId="15" fillId="0" borderId="0" xfId="35" applyFont="1" applyFill="1" applyBorder="1" applyAlignment="1">
      <alignment horizontal="left" vertical="center"/>
      <protection/>
    </xf>
    <xf numFmtId="0" fontId="17" fillId="0" borderId="61" xfId="39" applyFont="1" applyBorder="1" applyAlignment="1">
      <alignment horizontal="center" vertical="top" wrapText="1"/>
      <protection/>
    </xf>
    <xf numFmtId="0" fontId="17" fillId="0" borderId="13" xfId="39" applyFont="1" applyBorder="1" applyAlignment="1">
      <alignment horizontal="center" vertical="top" wrapText="1"/>
      <protection/>
    </xf>
    <xf numFmtId="0" fontId="15" fillId="0" borderId="61" xfId="40" applyFont="1" applyBorder="1" applyAlignment="1">
      <alignment horizontal="left" vertical="center" wrapText="1"/>
      <protection/>
    </xf>
    <xf numFmtId="0" fontId="15" fillId="0" borderId="13" xfId="40" applyFont="1" applyBorder="1" applyAlignment="1">
      <alignment horizontal="left" vertical="center" wrapText="1"/>
      <protection/>
    </xf>
    <xf numFmtId="0" fontId="17" fillId="0" borderId="61" xfId="40" applyFont="1" applyBorder="1" applyAlignment="1">
      <alignment horizontal="right" vertical="center"/>
      <protection/>
    </xf>
    <xf numFmtId="0" fontId="17" fillId="0" borderId="13" xfId="40" applyFont="1" applyBorder="1" applyAlignment="1">
      <alignment horizontal="right" vertical="center"/>
      <protection/>
    </xf>
    <xf numFmtId="0" fontId="15" fillId="0" borderId="61" xfId="39" applyFont="1" applyBorder="1" applyAlignment="1">
      <alignment horizontal="right" vertical="center" wrapText="1"/>
      <protection/>
    </xf>
    <xf numFmtId="0" fontId="15" fillId="0" borderId="62" xfId="39" applyFont="1" applyBorder="1" applyAlignment="1">
      <alignment horizontal="right" vertical="center" wrapText="1"/>
      <protection/>
    </xf>
    <xf numFmtId="0" fontId="15" fillId="0" borderId="13" xfId="39" applyFont="1" applyBorder="1" applyAlignment="1">
      <alignment horizontal="right" vertical="center" wrapText="1"/>
      <protection/>
    </xf>
    <xf numFmtId="0" fontId="15" fillId="0" borderId="0" xfId="35" applyFont="1" applyBorder="1" applyAlignment="1">
      <alignment horizontal="left" vertical="center"/>
      <protection/>
    </xf>
    <xf numFmtId="0" fontId="19" fillId="0" borderId="0" xfId="39" applyFont="1" applyBorder="1" applyAlignment="1">
      <alignment horizontal="center" vertical="top"/>
      <protection/>
    </xf>
    <xf numFmtId="0" fontId="3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7" fillId="0" borderId="10" xfId="35" applyFont="1" applyFill="1" applyBorder="1" applyAlignment="1">
      <alignment horizontal="center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2" fillId="0" borderId="0" xfId="35" applyFont="1" applyBorder="1" applyAlignment="1">
      <alignment horizontal="right"/>
      <protection/>
    </xf>
    <xf numFmtId="0" fontId="1" fillId="33" borderId="0" xfId="0" applyFont="1" applyFill="1" applyBorder="1" applyAlignment="1">
      <alignment horizontal="left" vertical="center" wrapText="1"/>
    </xf>
    <xf numFmtId="2" fontId="15" fillId="33" borderId="61" xfId="0" applyNumberFormat="1" applyFont="1" applyFill="1" applyBorder="1" applyAlignment="1">
      <alignment horizontal="right" vertical="center" wrapText="1"/>
    </xf>
    <xf numFmtId="2" fontId="15" fillId="33" borderId="62" xfId="0" applyNumberFormat="1" applyFont="1" applyFill="1" applyBorder="1" applyAlignment="1">
      <alignment horizontal="right" vertical="center" wrapText="1"/>
    </xf>
    <xf numFmtId="2" fontId="15" fillId="33" borderId="13" xfId="0" applyNumberFormat="1" applyFont="1" applyFill="1" applyBorder="1" applyAlignment="1">
      <alignment horizontal="right" vertical="center" wrapText="1"/>
    </xf>
    <xf numFmtId="0" fontId="2" fillId="0" borderId="0" xfId="35" applyFont="1" applyFill="1" applyBorder="1" applyAlignment="1">
      <alignment horizontal="left" vertical="center"/>
      <protection/>
    </xf>
    <xf numFmtId="0" fontId="17" fillId="0" borderId="10" xfId="35" applyFont="1" applyFill="1" applyBorder="1" applyAlignment="1">
      <alignment horizontal="right" vertical="center"/>
      <protection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62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0" fontId="17" fillId="32" borderId="63" xfId="0" applyFont="1" applyFill="1" applyBorder="1" applyAlignment="1">
      <alignment horizontal="center" vertical="center"/>
    </xf>
    <xf numFmtId="0" fontId="17" fillId="32" borderId="64" xfId="0" applyFont="1" applyFill="1" applyBorder="1" applyAlignment="1">
      <alignment horizontal="center" vertical="center"/>
    </xf>
    <xf numFmtId="0" fontId="17" fillId="32" borderId="3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2" fontId="17" fillId="33" borderId="25" xfId="0" applyNumberFormat="1" applyFont="1" applyFill="1" applyBorder="1" applyAlignment="1">
      <alignment horizontal="right" vertical="center" wrapText="1"/>
    </xf>
    <xf numFmtId="2" fontId="17" fillId="33" borderId="67" xfId="0" applyNumberFormat="1" applyFont="1" applyFill="1" applyBorder="1" applyAlignment="1">
      <alignment horizontal="right" vertical="center" wrapText="1"/>
    </xf>
    <xf numFmtId="2" fontId="17" fillId="33" borderId="61" xfId="0" applyNumberFormat="1" applyFont="1" applyFill="1" applyBorder="1" applyAlignment="1">
      <alignment horizontal="right" vertical="center" wrapText="1"/>
    </xf>
    <xf numFmtId="2" fontId="17" fillId="33" borderId="62" xfId="0" applyNumberFormat="1" applyFont="1" applyFill="1" applyBorder="1" applyAlignment="1">
      <alignment horizontal="right" vertical="center" wrapText="1"/>
    </xf>
    <xf numFmtId="2" fontId="17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4" fontId="15" fillId="0" borderId="61" xfId="0" applyNumberFormat="1" applyFont="1" applyFill="1" applyBorder="1" applyAlignment="1">
      <alignment horizontal="left" vertical="center"/>
    </xf>
    <xf numFmtId="14" fontId="15" fillId="0" borderId="13" xfId="0" applyNumberFormat="1" applyFont="1" applyFill="1" applyBorder="1" applyAlignment="1">
      <alignment horizontal="left" vertical="center"/>
    </xf>
    <xf numFmtId="0" fontId="6" fillId="0" borderId="61" xfId="40" applyFont="1" applyFill="1" applyBorder="1" applyAlignment="1">
      <alignment horizontal="center" vertical="center"/>
      <protection/>
    </xf>
    <xf numFmtId="0" fontId="12" fillId="0" borderId="6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7" fillId="0" borderId="68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2" fillId="8" borderId="68" xfId="0" applyFont="1" applyFill="1" applyBorder="1" applyAlignment="1">
      <alignment horizontal="left" vertical="center"/>
    </xf>
    <xf numFmtId="0" fontId="0" fillId="8" borderId="69" xfId="0" applyFill="1" applyBorder="1" applyAlignment="1">
      <alignment vertical="center"/>
    </xf>
    <xf numFmtId="0" fontId="0" fillId="8" borderId="70" xfId="0" applyFill="1" applyBorder="1" applyAlignment="1">
      <alignment vertical="center"/>
    </xf>
    <xf numFmtId="0" fontId="12" fillId="8" borderId="68" xfId="0" applyFont="1" applyFill="1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6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1" fillId="0" borderId="73" xfId="0" applyFont="1" applyBorder="1" applyAlignment="1">
      <alignment vertical="center" wrapText="1"/>
    </xf>
    <xf numFmtId="0" fontId="51" fillId="0" borderId="74" xfId="0" applyFont="1" applyBorder="1" applyAlignment="1">
      <alignment vertical="center" wrapText="1"/>
    </xf>
    <xf numFmtId="0" fontId="17" fillId="8" borderId="75" xfId="0" applyFont="1" applyFill="1" applyBorder="1" applyAlignment="1">
      <alignment horizontal="left" vertical="center"/>
    </xf>
    <xf numFmtId="0" fontId="0" fillId="8" borderId="76" xfId="0" applyFill="1" applyBorder="1" applyAlignment="1">
      <alignment vertical="center"/>
    </xf>
    <xf numFmtId="0" fontId="0" fillId="8" borderId="77" xfId="0" applyFill="1" applyBorder="1" applyAlignment="1">
      <alignment vertical="center"/>
    </xf>
    <xf numFmtId="0" fontId="12" fillId="8" borderId="19" xfId="0" applyFont="1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78" xfId="0" applyFill="1" applyBorder="1" applyAlignment="1">
      <alignment vertical="center"/>
    </xf>
    <xf numFmtId="0" fontId="51" fillId="0" borderId="69" xfId="0" applyFont="1" applyBorder="1" applyAlignment="1">
      <alignment vertical="center" wrapText="1"/>
    </xf>
    <xf numFmtId="0" fontId="51" fillId="0" borderId="70" xfId="0" applyFont="1" applyBorder="1" applyAlignment="1">
      <alignment vertical="center" wrapText="1"/>
    </xf>
    <xf numFmtId="2" fontId="17" fillId="8" borderId="79" xfId="0" applyNumberFormat="1" applyFont="1" applyFill="1" applyBorder="1" applyAlignment="1">
      <alignment horizontal="left" vertical="center"/>
    </xf>
    <xf numFmtId="0" fontId="51" fillId="8" borderId="62" xfId="0" applyFont="1" applyFill="1" applyBorder="1" applyAlignment="1">
      <alignment horizontal="left" vertical="center"/>
    </xf>
    <xf numFmtId="0" fontId="51" fillId="8" borderId="13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0" borderId="80" xfId="0" applyFont="1" applyFill="1" applyBorder="1" applyAlignment="1">
      <alignment horizontal="left" vertical="center"/>
    </xf>
    <xf numFmtId="0" fontId="13" fillId="0" borderId="81" xfId="0" applyFont="1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 wrapText="1"/>
    </xf>
    <xf numFmtId="0" fontId="0" fillId="33" borderId="83" xfId="0" applyFill="1" applyBorder="1" applyAlignment="1">
      <alignment horizontal="left" vertical="center" wrapText="1"/>
    </xf>
    <xf numFmtId="2" fontId="6" fillId="0" borderId="61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 vertical="center" wrapText="1"/>
    </xf>
    <xf numFmtId="0" fontId="2" fillId="0" borderId="0" xfId="40" applyFont="1" applyFill="1" applyBorder="1" applyAlignment="1">
      <alignment horizontal="center" vertical="center" wrapText="1"/>
      <protection/>
    </xf>
    <xf numFmtId="0" fontId="14" fillId="0" borderId="8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 wrapText="1"/>
    </xf>
    <xf numFmtId="14" fontId="5" fillId="0" borderId="61" xfId="0" applyNumberFormat="1" applyFont="1" applyFill="1" applyBorder="1" applyAlignment="1">
      <alignment horizontal="left" vertical="center"/>
    </xf>
    <xf numFmtId="14" fontId="5" fillId="0" borderId="13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34" xfId="0" applyBorder="1" applyAlignment="1">
      <alignment vertical="center"/>
    </xf>
    <xf numFmtId="2" fontId="6" fillId="0" borderId="84" xfId="0" applyNumberFormat="1" applyFont="1" applyFill="1" applyBorder="1" applyAlignment="1">
      <alignment horizontal="left" vertical="center"/>
    </xf>
    <xf numFmtId="2" fontId="6" fillId="0" borderId="85" xfId="0" applyNumberFormat="1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5" fillId="0" borderId="44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14" fontId="5" fillId="0" borderId="89" xfId="0" applyNumberFormat="1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right" vertical="center"/>
    </xf>
    <xf numFmtId="0" fontId="51" fillId="0" borderId="87" xfId="0" applyFont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6" fillId="0" borderId="90" xfId="40" applyFont="1" applyFill="1" applyBorder="1" applyAlignment="1">
      <alignment horizontal="center" vertical="center"/>
      <protection/>
    </xf>
    <xf numFmtId="0" fontId="12" fillId="0" borderId="89" xfId="0" applyFont="1" applyBorder="1" applyAlignment="1">
      <alignment vertical="center"/>
    </xf>
    <xf numFmtId="49" fontId="5" fillId="0" borderId="44" xfId="0" applyNumberFormat="1" applyFont="1" applyFill="1" applyBorder="1" applyAlignment="1">
      <alignment horizontal="left" vertical="center"/>
    </xf>
    <xf numFmtId="0" fontId="0" fillId="0" borderId="91" xfId="0" applyBorder="1" applyAlignment="1">
      <alignment vertical="center"/>
    </xf>
    <xf numFmtId="0" fontId="12" fillId="0" borderId="89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 3 2" xfId="33"/>
    <cellStyle name="Currency 2" xfId="34"/>
    <cellStyle name="Excel Built-in Normal" xfId="35"/>
    <cellStyle name="Normal 2 2 2" xfId="36"/>
    <cellStyle name="Normal 2_Jum_2" xfId="37"/>
    <cellStyle name="Normal 4" xfId="38"/>
    <cellStyle name="Normal_Polu_vidusskola_kopeja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177</xdr:row>
      <xdr:rowOff>0</xdr:rowOff>
    </xdr:from>
    <xdr:ext cx="76200" cy="400050"/>
    <xdr:sp fLocksText="0">
      <xdr:nvSpPr>
        <xdr:cNvPr id="1" name="Text Box 5"/>
        <xdr:cNvSpPr txBox="1">
          <a:spLocks noChangeArrowheads="1"/>
        </xdr:cNvSpPr>
      </xdr:nvSpPr>
      <xdr:spPr>
        <a:xfrm>
          <a:off x="3171825" y="73028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76200" cy="400050"/>
    <xdr:sp fLocksText="0">
      <xdr:nvSpPr>
        <xdr:cNvPr id="2" name="Text Box 5"/>
        <xdr:cNvSpPr txBox="1">
          <a:spLocks noChangeArrowheads="1"/>
        </xdr:cNvSpPr>
      </xdr:nvSpPr>
      <xdr:spPr>
        <a:xfrm>
          <a:off x="3171825" y="73028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73</xdr:row>
      <xdr:rowOff>0</xdr:rowOff>
    </xdr:from>
    <xdr:ext cx="76200" cy="400050"/>
    <xdr:sp fLocksText="0">
      <xdr:nvSpPr>
        <xdr:cNvPr id="1" name="Text Box 5"/>
        <xdr:cNvSpPr txBox="1">
          <a:spLocks noChangeArrowheads="1"/>
        </xdr:cNvSpPr>
      </xdr:nvSpPr>
      <xdr:spPr>
        <a:xfrm>
          <a:off x="3686175" y="20040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400050"/>
    <xdr:sp fLocksText="0">
      <xdr:nvSpPr>
        <xdr:cNvPr id="2" name="Text Box 5"/>
        <xdr:cNvSpPr txBox="1">
          <a:spLocks noChangeArrowheads="1"/>
        </xdr:cNvSpPr>
      </xdr:nvSpPr>
      <xdr:spPr>
        <a:xfrm>
          <a:off x="3686175" y="20040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139</xdr:row>
      <xdr:rowOff>0</xdr:rowOff>
    </xdr:from>
    <xdr:ext cx="76200" cy="400050"/>
    <xdr:sp fLocksText="0">
      <xdr:nvSpPr>
        <xdr:cNvPr id="1" name="Text Box 5"/>
        <xdr:cNvSpPr txBox="1">
          <a:spLocks noChangeArrowheads="1"/>
        </xdr:cNvSpPr>
      </xdr:nvSpPr>
      <xdr:spPr>
        <a:xfrm>
          <a:off x="3143250" y="42452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76200" cy="400050"/>
    <xdr:sp fLocksText="0">
      <xdr:nvSpPr>
        <xdr:cNvPr id="2" name="Text Box 5"/>
        <xdr:cNvSpPr txBox="1">
          <a:spLocks noChangeArrowheads="1"/>
        </xdr:cNvSpPr>
      </xdr:nvSpPr>
      <xdr:spPr>
        <a:xfrm>
          <a:off x="3143250" y="42452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95</xdr:row>
      <xdr:rowOff>0</xdr:rowOff>
    </xdr:from>
    <xdr:ext cx="76200" cy="400050"/>
    <xdr:sp fLocksText="0">
      <xdr:nvSpPr>
        <xdr:cNvPr id="1" name="Text Box 5"/>
        <xdr:cNvSpPr txBox="1">
          <a:spLocks noChangeArrowheads="1"/>
        </xdr:cNvSpPr>
      </xdr:nvSpPr>
      <xdr:spPr>
        <a:xfrm>
          <a:off x="3667125" y="2199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76200" cy="400050"/>
    <xdr:sp fLocksText="0">
      <xdr:nvSpPr>
        <xdr:cNvPr id="2" name="Text Box 5"/>
        <xdr:cNvSpPr txBox="1">
          <a:spLocks noChangeArrowheads="1"/>
        </xdr:cNvSpPr>
      </xdr:nvSpPr>
      <xdr:spPr>
        <a:xfrm>
          <a:off x="3667125" y="219932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P30"/>
  <sheetViews>
    <sheetView tabSelected="1" zoomScalePageLayoutView="0" workbookViewId="0" topLeftCell="A1">
      <selection activeCell="A11" sqref="A11:D11"/>
    </sheetView>
  </sheetViews>
  <sheetFormatPr defaultColWidth="9.28125" defaultRowHeight="15"/>
  <cols>
    <col min="1" max="1" width="7.28125" style="17" customWidth="1"/>
    <col min="2" max="2" width="5.28125" style="17" customWidth="1"/>
    <col min="3" max="3" width="45.00390625" style="17" customWidth="1"/>
    <col min="4" max="4" width="24.7109375" style="17" customWidth="1"/>
    <col min="5" max="5" width="6.28125" style="28" customWidth="1"/>
    <col min="6" max="16384" width="9.28125" style="28" customWidth="1"/>
  </cols>
  <sheetData>
    <row r="1" spans="1:4" ht="12.75">
      <c r="A1" s="18"/>
      <c r="B1" s="18"/>
      <c r="C1" s="18"/>
      <c r="D1" s="18"/>
    </row>
    <row r="2" spans="1:16" ht="12.75">
      <c r="A2" s="249"/>
      <c r="B2" s="249"/>
      <c r="C2" s="249"/>
      <c r="D2" s="249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ht="15.75">
      <c r="A3" s="299" t="s">
        <v>421</v>
      </c>
      <c r="B3" s="299"/>
      <c r="C3" s="299"/>
      <c r="D3" s="299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5.75">
      <c r="A4" s="300" t="s">
        <v>422</v>
      </c>
      <c r="B4" s="300"/>
      <c r="C4" s="300"/>
      <c r="D4" s="300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2.75">
      <c r="A5" s="301" t="s">
        <v>423</v>
      </c>
      <c r="B5" s="301"/>
      <c r="C5" s="301"/>
      <c r="D5" s="301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12.75">
      <c r="A6" s="256"/>
      <c r="B6" s="256"/>
      <c r="C6" s="256"/>
      <c r="D6" s="257" t="s">
        <v>424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6" ht="15">
      <c r="A7" s="249"/>
      <c r="B7" s="302" t="s">
        <v>425</v>
      </c>
      <c r="C7" s="302"/>
      <c r="D7" s="302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6" ht="18.75">
      <c r="A8" s="249"/>
      <c r="B8" s="259"/>
      <c r="C8" s="259"/>
      <c r="D8" s="259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1:16" ht="21">
      <c r="A9" s="303" t="s">
        <v>434</v>
      </c>
      <c r="B9" s="303"/>
      <c r="C9" s="303"/>
      <c r="D9" s="30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1:16" ht="21" customHeight="1">
      <c r="A10" s="236"/>
      <c r="B10" s="236"/>
      <c r="C10" s="236"/>
      <c r="D10" s="236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33" customHeight="1">
      <c r="A11" s="298" t="s">
        <v>430</v>
      </c>
      <c r="B11" s="298"/>
      <c r="C11" s="298"/>
      <c r="D11" s="298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</row>
    <row r="12" spans="1:16" ht="30" customHeight="1">
      <c r="A12" s="298" t="s">
        <v>431</v>
      </c>
      <c r="B12" s="298"/>
      <c r="C12" s="298"/>
      <c r="D12" s="298"/>
      <c r="E12" s="237"/>
      <c r="F12" s="237"/>
      <c r="G12" s="237"/>
      <c r="H12" s="237"/>
      <c r="I12" s="237"/>
      <c r="J12" s="237"/>
      <c r="K12" s="237"/>
      <c r="L12" s="238"/>
      <c r="M12" s="238"/>
      <c r="N12" s="238"/>
      <c r="O12" s="238"/>
      <c r="P12" s="238"/>
    </row>
    <row r="13" spans="1:16" ht="14.25" customHeight="1">
      <c r="A13" s="298" t="s">
        <v>432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</row>
    <row r="14" spans="1:16" ht="14.25" customHeight="1">
      <c r="A14" s="298" t="s">
        <v>439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</row>
    <row r="15" spans="1:16" ht="12.75" customHeight="1">
      <c r="A15" s="297" t="s">
        <v>553</v>
      </c>
      <c r="B15" s="297"/>
      <c r="C15" s="297"/>
      <c r="D15" s="297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6" ht="49.5" customHeight="1">
      <c r="A16" s="240"/>
      <c r="B16" s="240"/>
      <c r="C16" s="240"/>
      <c r="D16" s="24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12.75">
      <c r="A17" s="274" t="s">
        <v>12</v>
      </c>
      <c r="B17" s="304" t="s">
        <v>426</v>
      </c>
      <c r="C17" s="304"/>
      <c r="D17" s="242" t="s">
        <v>427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1:16" ht="51.75" customHeight="1">
      <c r="A18" s="262"/>
      <c r="B18" s="295" t="s">
        <v>112</v>
      </c>
      <c r="C18" s="296"/>
      <c r="D18" s="244">
        <f>kopt!D19</f>
        <v>0</v>
      </c>
      <c r="E18" s="263"/>
      <c r="F18" s="243"/>
      <c r="G18" s="243"/>
      <c r="H18" s="243"/>
      <c r="I18" s="243"/>
      <c r="J18" s="264"/>
      <c r="K18" s="243"/>
      <c r="L18" s="243"/>
      <c r="M18" s="243"/>
      <c r="N18" s="243"/>
      <c r="O18" s="243"/>
      <c r="P18" s="243"/>
    </row>
    <row r="19" spans="1:16" ht="14.25" customHeight="1">
      <c r="A19" s="245"/>
      <c r="B19" s="265"/>
      <c r="C19" s="266" t="s">
        <v>428</v>
      </c>
      <c r="D19" s="246">
        <f>SUM(D18:D18)</f>
        <v>0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</row>
    <row r="20" spans="1:16" ht="12.75">
      <c r="A20" s="306" t="s">
        <v>429</v>
      </c>
      <c r="B20" s="306"/>
      <c r="C20" s="306"/>
      <c r="D20" s="247">
        <f>ROUND(D19*0.21,2)</f>
        <v>0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</row>
    <row r="21" spans="1:16" ht="12.75">
      <c r="A21" s="308" t="s">
        <v>435</v>
      </c>
      <c r="B21" s="308"/>
      <c r="C21" s="308"/>
      <c r="D21" s="267">
        <f>SUM(D19:D20)</f>
        <v>0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</row>
    <row r="22" spans="1:16" ht="14.25" customHeight="1">
      <c r="A22" s="307" t="s">
        <v>436</v>
      </c>
      <c r="B22" s="307"/>
      <c r="C22" s="307"/>
      <c r="D22" s="268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</row>
    <row r="23" spans="1:16" ht="12.75">
      <c r="A23" s="269"/>
      <c r="B23" s="307" t="s">
        <v>437</v>
      </c>
      <c r="C23" s="307"/>
      <c r="D23" s="268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</row>
    <row r="24" spans="1:16" ht="12.75">
      <c r="A24" s="269"/>
      <c r="B24" s="307" t="s">
        <v>438</v>
      </c>
      <c r="C24" s="307"/>
      <c r="D24" s="268"/>
      <c r="E24" s="243"/>
      <c r="F24" s="243"/>
      <c r="G24" s="243"/>
      <c r="H24" s="243"/>
      <c r="I24" s="243"/>
      <c r="J24" s="243"/>
      <c r="K24" s="243"/>
      <c r="L24" s="270"/>
      <c r="M24" s="270"/>
      <c r="N24" s="243"/>
      <c r="O24" s="243"/>
      <c r="P24" s="243"/>
    </row>
    <row r="25" spans="1:16" ht="12.75">
      <c r="A25" s="305" t="s">
        <v>428</v>
      </c>
      <c r="B25" s="305"/>
      <c r="C25" s="305"/>
      <c r="D25" s="271">
        <f>SUM(D21:D24)</f>
        <v>0</v>
      </c>
      <c r="E25" s="243"/>
      <c r="F25" s="243"/>
      <c r="G25" s="264"/>
      <c r="H25" s="243"/>
      <c r="I25" s="243"/>
      <c r="J25" s="243"/>
      <c r="K25" s="243"/>
      <c r="L25" s="243"/>
      <c r="M25" s="243"/>
      <c r="N25" s="243"/>
      <c r="O25" s="243"/>
      <c r="P25" s="243"/>
    </row>
    <row r="26" spans="1:16" ht="12.75">
      <c r="A26" s="248"/>
      <c r="B26" s="248"/>
      <c r="C26" s="248"/>
      <c r="D26" s="248"/>
      <c r="E26" s="228"/>
      <c r="F26" s="228"/>
      <c r="G26" s="272"/>
      <c r="H26" s="228"/>
      <c r="I26" s="228"/>
      <c r="J26" s="228"/>
      <c r="K26" s="228"/>
      <c r="L26" s="228"/>
      <c r="M26" s="228"/>
      <c r="N26" s="228"/>
      <c r="O26" s="228"/>
      <c r="P26" s="228"/>
    </row>
    <row r="27" spans="1:16" ht="12.75">
      <c r="A27" s="240"/>
      <c r="B27" s="240"/>
      <c r="C27" s="240"/>
      <c r="D27" s="240"/>
      <c r="E27" s="228"/>
      <c r="F27" s="228"/>
      <c r="G27" s="273"/>
      <c r="H27" s="228"/>
      <c r="I27" s="228"/>
      <c r="J27" s="272"/>
      <c r="K27" s="228"/>
      <c r="L27" s="228"/>
      <c r="M27" s="228"/>
      <c r="N27" s="228"/>
      <c r="O27" s="228"/>
      <c r="P27" s="228"/>
    </row>
    <row r="28" spans="1:16" ht="12.75">
      <c r="A28" s="249"/>
      <c r="B28" s="249"/>
      <c r="C28" s="249"/>
      <c r="D28" s="24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</row>
    <row r="29" spans="1:16" ht="12.75">
      <c r="A29" s="249"/>
      <c r="B29" s="249"/>
      <c r="C29" s="249"/>
      <c r="D29" s="249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</row>
    <row r="30" spans="1:16" ht="12.75">
      <c r="A30" s="249"/>
      <c r="B30" s="249"/>
      <c r="C30" s="249"/>
      <c r="D30" s="249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</row>
  </sheetData>
  <sheetProtection/>
  <mergeCells count="18">
    <mergeCell ref="A25:C25"/>
    <mergeCell ref="A20:C20"/>
    <mergeCell ref="A22:C22"/>
    <mergeCell ref="B23:C23"/>
    <mergeCell ref="B24:C24"/>
    <mergeCell ref="A21:C21"/>
    <mergeCell ref="A3:D3"/>
    <mergeCell ref="A4:D4"/>
    <mergeCell ref="A5:D5"/>
    <mergeCell ref="B7:D7"/>
    <mergeCell ref="A9:D9"/>
    <mergeCell ref="B17:C17"/>
    <mergeCell ref="B18:C18"/>
    <mergeCell ref="A15:D15"/>
    <mergeCell ref="A12:D12"/>
    <mergeCell ref="A13:P13"/>
    <mergeCell ref="A14:P14"/>
    <mergeCell ref="A11:D11"/>
  </mergeCells>
  <printOptions/>
  <pageMargins left="0.8" right="0.28" top="0.75" bottom="0.75" header="0.3" footer="0.3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I31"/>
  <sheetViews>
    <sheetView zoomScalePageLayoutView="0" workbookViewId="0" topLeftCell="A10">
      <selection activeCell="C12" sqref="C12"/>
    </sheetView>
  </sheetViews>
  <sheetFormatPr defaultColWidth="9.28125" defaultRowHeight="15"/>
  <cols>
    <col min="1" max="1" width="7.28125" style="17" customWidth="1"/>
    <col min="2" max="2" width="5.28125" style="17" customWidth="1"/>
    <col min="3" max="3" width="45.00390625" style="17" customWidth="1"/>
    <col min="4" max="4" width="24.7109375" style="17" customWidth="1"/>
    <col min="5" max="5" width="17.8515625" style="28" customWidth="1"/>
    <col min="6" max="16384" width="9.28125" style="28" customWidth="1"/>
  </cols>
  <sheetData>
    <row r="1" spans="1:4" ht="12.75">
      <c r="A1" s="18"/>
      <c r="B1" s="18"/>
      <c r="C1" s="18"/>
      <c r="D1" s="18"/>
    </row>
    <row r="2" spans="1:4" ht="15.75">
      <c r="A2" s="299" t="s">
        <v>421</v>
      </c>
      <c r="B2" s="299"/>
      <c r="C2" s="299"/>
      <c r="D2" s="299"/>
    </row>
    <row r="3" spans="1:4" ht="15.75">
      <c r="A3" s="300" t="s">
        <v>422</v>
      </c>
      <c r="B3" s="300"/>
      <c r="C3" s="300"/>
      <c r="D3" s="300"/>
    </row>
    <row r="4" spans="1:4" ht="12.75">
      <c r="A4" s="324" t="s">
        <v>423</v>
      </c>
      <c r="B4" s="324"/>
      <c r="C4" s="324"/>
      <c r="D4" s="324"/>
    </row>
    <row r="5" spans="1:4" ht="15">
      <c r="A5" s="256"/>
      <c r="B5" s="256"/>
      <c r="C5" s="256"/>
      <c r="D5" s="275" t="s">
        <v>424</v>
      </c>
    </row>
    <row r="6" spans="1:4" ht="15">
      <c r="A6" s="249"/>
      <c r="B6" s="302" t="s">
        <v>425</v>
      </c>
      <c r="C6" s="302"/>
      <c r="D6" s="302"/>
    </row>
    <row r="7" spans="2:4" ht="18">
      <c r="B7" s="235"/>
      <c r="C7" s="235"/>
      <c r="D7" s="235"/>
    </row>
    <row r="8" spans="1:4" ht="12.75">
      <c r="A8" s="19"/>
      <c r="B8" s="19"/>
      <c r="C8" s="28"/>
      <c r="D8" s="28"/>
    </row>
    <row r="9" spans="1:4" ht="12.75">
      <c r="A9" s="19"/>
      <c r="B9" s="19"/>
      <c r="C9" s="19"/>
      <c r="D9" s="19"/>
    </row>
    <row r="10" spans="1:6" ht="21">
      <c r="A10" s="325" t="s">
        <v>106</v>
      </c>
      <c r="B10" s="325"/>
      <c r="C10" s="325"/>
      <c r="D10" s="325"/>
      <c r="E10" s="325"/>
      <c r="F10" s="325"/>
    </row>
    <row r="11" spans="1:6" ht="21">
      <c r="A11" s="258"/>
      <c r="B11" s="258"/>
      <c r="C11" s="258"/>
      <c r="D11" s="258"/>
      <c r="E11" s="258"/>
      <c r="F11" s="258"/>
    </row>
    <row r="12" spans="1:6" ht="63.75" customHeight="1">
      <c r="A12" s="326" t="s">
        <v>28</v>
      </c>
      <c r="B12" s="326"/>
      <c r="C12" s="293" t="s">
        <v>554</v>
      </c>
      <c r="D12" s="293"/>
      <c r="E12" s="293"/>
      <c r="F12" s="293"/>
    </row>
    <row r="13" spans="1:6" ht="30" customHeight="1">
      <c r="A13" s="326" t="s">
        <v>29</v>
      </c>
      <c r="B13" s="326"/>
      <c r="C13" s="326" t="s">
        <v>113</v>
      </c>
      <c r="D13" s="326"/>
      <c r="E13" s="326"/>
      <c r="F13" s="326"/>
    </row>
    <row r="14" spans="1:6" ht="15">
      <c r="A14" s="309" t="s">
        <v>30</v>
      </c>
      <c r="B14" s="309"/>
      <c r="C14" s="310" t="s">
        <v>407</v>
      </c>
      <c r="D14" s="310"/>
      <c r="E14" s="310"/>
      <c r="F14" s="310"/>
    </row>
    <row r="15" ht="14.25" customHeight="1"/>
    <row r="18" spans="1:4" ht="15">
      <c r="A18" s="250" t="s">
        <v>12</v>
      </c>
      <c r="B18" s="314" t="s">
        <v>426</v>
      </c>
      <c r="C18" s="315"/>
      <c r="D18" s="250" t="s">
        <v>427</v>
      </c>
    </row>
    <row r="19" spans="1:4" ht="63" customHeight="1">
      <c r="A19" s="251" t="s">
        <v>412</v>
      </c>
      <c r="B19" s="316" t="s">
        <v>433</v>
      </c>
      <c r="C19" s="317"/>
      <c r="D19" s="252">
        <f>kops!D25</f>
        <v>0</v>
      </c>
    </row>
    <row r="20" spans="1:4" ht="15">
      <c r="A20" s="253"/>
      <c r="B20" s="318" t="s">
        <v>428</v>
      </c>
      <c r="C20" s="319"/>
      <c r="D20" s="254">
        <f>SUM(D19:D19)</f>
        <v>0</v>
      </c>
    </row>
    <row r="21" spans="1:4" ht="15">
      <c r="A21" s="320" t="s">
        <v>429</v>
      </c>
      <c r="B21" s="321"/>
      <c r="C21" s="322"/>
      <c r="D21" s="255">
        <f>ROUND(D20*0.21,2)</f>
        <v>0</v>
      </c>
    </row>
    <row r="25" spans="1:9" ht="15">
      <c r="A25" s="323" t="s">
        <v>415</v>
      </c>
      <c r="B25" s="323"/>
      <c r="C25" s="323"/>
      <c r="D25" s="323"/>
      <c r="E25" s="323"/>
      <c r="F25" s="323"/>
      <c r="G25" s="323"/>
      <c r="H25" s="323"/>
      <c r="I25" s="229"/>
    </row>
    <row r="26" spans="1:9" ht="15">
      <c r="A26" s="323" t="s">
        <v>416</v>
      </c>
      <c r="B26" s="323"/>
      <c r="C26" s="323"/>
      <c r="D26" s="230"/>
      <c r="E26" s="231"/>
      <c r="F26" s="231"/>
      <c r="G26" s="231"/>
      <c r="H26" s="231"/>
      <c r="I26" s="229"/>
    </row>
    <row r="27" spans="1:9" ht="15">
      <c r="A27" s="232"/>
      <c r="B27" s="312" t="s">
        <v>550</v>
      </c>
      <c r="C27" s="312"/>
      <c r="D27" s="312"/>
      <c r="E27" s="312"/>
      <c r="F27" s="312"/>
      <c r="G27" s="312"/>
      <c r="H27" s="312"/>
      <c r="I27" s="312"/>
    </row>
    <row r="28" spans="1:9" ht="15">
      <c r="A28" s="233"/>
      <c r="B28" s="233"/>
      <c r="C28" s="233"/>
      <c r="D28" s="230"/>
      <c r="E28" s="231"/>
      <c r="F28" s="231"/>
      <c r="G28" s="231"/>
      <c r="H28" s="231"/>
      <c r="I28" s="229"/>
    </row>
    <row r="29" spans="1:9" ht="15">
      <c r="A29" s="233"/>
      <c r="B29" s="233"/>
      <c r="C29" s="233"/>
      <c r="D29" s="230"/>
      <c r="E29" s="231"/>
      <c r="F29" s="231"/>
      <c r="G29" s="231"/>
      <c r="H29" s="231"/>
      <c r="I29" s="229"/>
    </row>
    <row r="30" spans="1:9" ht="15">
      <c r="A30" s="311" t="s">
        <v>417</v>
      </c>
      <c r="B30" s="311"/>
      <c r="C30" s="311"/>
      <c r="D30" s="311"/>
      <c r="E30" s="311"/>
      <c r="F30" s="311"/>
      <c r="G30" s="311"/>
      <c r="H30" s="234"/>
      <c r="I30" s="234"/>
    </row>
    <row r="31" spans="1:9" ht="15">
      <c r="A31" s="313" t="s">
        <v>418</v>
      </c>
      <c r="B31" s="313"/>
      <c r="C31" s="313"/>
      <c r="D31" s="313"/>
      <c r="E31" s="313"/>
      <c r="F31" s="313"/>
      <c r="G31" s="313"/>
      <c r="H31" s="234"/>
      <c r="I31" s="234"/>
    </row>
  </sheetData>
  <sheetProtection/>
  <mergeCells count="19">
    <mergeCell ref="A26:C26"/>
    <mergeCell ref="A2:D2"/>
    <mergeCell ref="A3:D3"/>
    <mergeCell ref="A4:D4"/>
    <mergeCell ref="B6:D6"/>
    <mergeCell ref="A10:F10"/>
    <mergeCell ref="A12:B12"/>
    <mergeCell ref="A13:B13"/>
    <mergeCell ref="C13:F13"/>
    <mergeCell ref="A14:B14"/>
    <mergeCell ref="C14:F14"/>
    <mergeCell ref="A30:G30"/>
    <mergeCell ref="B27:I27"/>
    <mergeCell ref="A31:G31"/>
    <mergeCell ref="B18:C18"/>
    <mergeCell ref="B19:C19"/>
    <mergeCell ref="B20:C20"/>
    <mergeCell ref="A21:C21"/>
    <mergeCell ref="A25:H25"/>
  </mergeCells>
  <printOptions/>
  <pageMargins left="0.52" right="0.27" top="0.7480314960629921" bottom="0.7480314960629921" header="0.31496062992125984" footer="0.31496062992125984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3:P35"/>
  <sheetViews>
    <sheetView zoomScaleSheetLayoutView="100" zoomScalePageLayoutView="0" workbookViewId="0" topLeftCell="A10">
      <selection activeCell="D32" sqref="D32"/>
    </sheetView>
  </sheetViews>
  <sheetFormatPr defaultColWidth="9.140625" defaultRowHeight="15"/>
  <cols>
    <col min="1" max="1" width="8.00390625" style="20" customWidth="1"/>
    <col min="2" max="2" width="12.421875" style="20" customWidth="1"/>
    <col min="3" max="3" width="37.421875" style="20" customWidth="1"/>
    <col min="4" max="4" width="17.00390625" style="20" customWidth="1"/>
    <col min="5" max="5" width="11.421875" style="20" customWidth="1"/>
    <col min="6" max="6" width="13.28125" style="20" customWidth="1"/>
    <col min="7" max="7" width="11.7109375" style="20" customWidth="1"/>
    <col min="8" max="8" width="15.7109375" style="20" customWidth="1"/>
    <col min="9" max="16384" width="9.140625" style="20" customWidth="1"/>
  </cols>
  <sheetData>
    <row r="3" spans="1:8" ht="15.75">
      <c r="A3" s="327" t="s">
        <v>99</v>
      </c>
      <c r="B3" s="327"/>
      <c r="C3" s="327"/>
      <c r="D3" s="327"/>
      <c r="E3" s="327"/>
      <c r="F3" s="327"/>
      <c r="G3" s="327"/>
      <c r="H3" s="327"/>
    </row>
    <row r="4" spans="1:8" ht="20.25" customHeight="1">
      <c r="A4" s="330"/>
      <c r="B4" s="330"/>
      <c r="C4" s="330"/>
      <c r="D4" s="330"/>
      <c r="E4" s="330"/>
      <c r="F4" s="330"/>
      <c r="G4" s="330"/>
      <c r="H4" s="330"/>
    </row>
    <row r="5" spans="1:8" ht="12.75" customHeight="1">
      <c r="A5" s="332"/>
      <c r="B5" s="332"/>
      <c r="C5" s="332"/>
      <c r="D5" s="332"/>
      <c r="E5" s="332"/>
      <c r="F5" s="332"/>
      <c r="G5" s="332"/>
      <c r="H5" s="332"/>
    </row>
    <row r="6" spans="1:8" ht="34.5" customHeight="1">
      <c r="A6" s="332" t="s">
        <v>28</v>
      </c>
      <c r="B6" s="332"/>
      <c r="C6" s="332" t="s">
        <v>112</v>
      </c>
      <c r="D6" s="332"/>
      <c r="E6" s="332"/>
      <c r="F6" s="332"/>
      <c r="G6" s="332"/>
      <c r="H6" s="332"/>
    </row>
    <row r="7" spans="1:8" s="29" customFormat="1" ht="16.5" customHeight="1">
      <c r="A7" s="332" t="s">
        <v>29</v>
      </c>
      <c r="B7" s="332"/>
      <c r="C7" s="332" t="s">
        <v>114</v>
      </c>
      <c r="D7" s="332"/>
      <c r="E7" s="332"/>
      <c r="F7" s="332"/>
      <c r="G7" s="332"/>
      <c r="H7" s="332"/>
    </row>
    <row r="8" spans="1:8" s="29" customFormat="1" ht="17.25" customHeight="1">
      <c r="A8" s="332" t="s">
        <v>30</v>
      </c>
      <c r="B8" s="332"/>
      <c r="C8" s="332"/>
      <c r="D8" s="332"/>
      <c r="E8" s="332"/>
      <c r="F8" s="332"/>
      <c r="G8" s="332"/>
      <c r="H8" s="332"/>
    </row>
    <row r="9" spans="1:8" s="30" customFormat="1" ht="12.75">
      <c r="A9" s="329"/>
      <c r="B9" s="329"/>
      <c r="C9" s="329"/>
      <c r="D9" s="329"/>
      <c r="E9" s="329"/>
      <c r="F9" s="329"/>
      <c r="G9" s="329"/>
      <c r="H9" s="329"/>
    </row>
    <row r="11" spans="1:8" ht="12.75">
      <c r="A11" s="331" t="s">
        <v>410</v>
      </c>
      <c r="B11" s="331"/>
      <c r="C11" s="331"/>
      <c r="D11" s="209">
        <f>D25</f>
        <v>0</v>
      </c>
      <c r="E11" s="30"/>
      <c r="F11" s="30"/>
      <c r="G11" s="30"/>
      <c r="H11" s="30"/>
    </row>
    <row r="12" spans="1:8" ht="12.75">
      <c r="A12" s="331" t="s">
        <v>411</v>
      </c>
      <c r="B12" s="331"/>
      <c r="C12" s="331"/>
      <c r="D12" s="211">
        <f>H21</f>
        <v>0</v>
      </c>
      <c r="E12" s="30"/>
      <c r="F12" s="30"/>
      <c r="G12" s="30"/>
      <c r="H12" s="30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328" t="s">
        <v>20</v>
      </c>
      <c r="B14" s="328" t="s">
        <v>21</v>
      </c>
      <c r="C14" s="328" t="s">
        <v>22</v>
      </c>
      <c r="D14" s="328" t="s">
        <v>9</v>
      </c>
      <c r="E14" s="341" t="s">
        <v>100</v>
      </c>
      <c r="F14" s="342"/>
      <c r="G14" s="343"/>
      <c r="H14" s="328" t="s">
        <v>23</v>
      </c>
    </row>
    <row r="15" spans="1:8" ht="18.75" customHeight="1">
      <c r="A15" s="328"/>
      <c r="B15" s="328"/>
      <c r="C15" s="328"/>
      <c r="D15" s="328"/>
      <c r="E15" s="344"/>
      <c r="F15" s="345"/>
      <c r="G15" s="346"/>
      <c r="H15" s="328"/>
    </row>
    <row r="16" spans="1:8" ht="45.75" customHeight="1">
      <c r="A16" s="217"/>
      <c r="B16" s="217"/>
      <c r="C16" s="217"/>
      <c r="D16" s="217"/>
      <c r="E16" s="217" t="s">
        <v>10</v>
      </c>
      <c r="F16" s="217" t="s">
        <v>119</v>
      </c>
      <c r="G16" s="217" t="s">
        <v>11</v>
      </c>
      <c r="H16" s="217"/>
    </row>
    <row r="17" spans="1:8" s="22" customFormat="1" ht="15.75" customHeight="1">
      <c r="A17" s="215" t="s">
        <v>101</v>
      </c>
      <c r="B17" s="218" t="s">
        <v>101</v>
      </c>
      <c r="C17" s="219" t="s">
        <v>102</v>
      </c>
      <c r="D17" s="220">
        <f>1SM!P150</f>
        <v>0</v>
      </c>
      <c r="E17" s="220">
        <f>1SM!M150</f>
        <v>0</v>
      </c>
      <c r="F17" s="220">
        <f>1SM!N150</f>
        <v>0</v>
      </c>
      <c r="G17" s="220">
        <f>1SM!O150</f>
        <v>0</v>
      </c>
      <c r="H17" s="220">
        <f>1SM!L150</f>
        <v>0</v>
      </c>
    </row>
    <row r="18" spans="1:8" s="22" customFormat="1" ht="15.75" customHeight="1">
      <c r="A18" s="216" t="s">
        <v>77</v>
      </c>
      <c r="B18" s="221" t="s">
        <v>77</v>
      </c>
      <c r="C18" s="222" t="s">
        <v>78</v>
      </c>
      <c r="D18" s="220">
        <f>2Gaze!P39</f>
        <v>0</v>
      </c>
      <c r="E18" s="220">
        <f>2Gaze!M39</f>
        <v>0</v>
      </c>
      <c r="F18" s="220">
        <f>2Gaze!N39</f>
        <v>0</v>
      </c>
      <c r="G18" s="220">
        <f>2Gaze!O39</f>
        <v>0</v>
      </c>
      <c r="H18" s="220">
        <f>2Gaze!L39</f>
        <v>0</v>
      </c>
    </row>
    <row r="19" spans="1:8" s="22" customFormat="1" ht="15.75" customHeight="1">
      <c r="A19" s="216" t="s">
        <v>103</v>
      </c>
      <c r="B19" s="221" t="s">
        <v>103</v>
      </c>
      <c r="C19" s="222" t="s">
        <v>81</v>
      </c>
      <c r="D19" s="220">
        <f>3EL!P108</f>
        <v>0</v>
      </c>
      <c r="E19" s="220">
        <f>3EL!M108</f>
        <v>0</v>
      </c>
      <c r="F19" s="220">
        <f>3EL!N108</f>
        <v>0</v>
      </c>
      <c r="G19" s="220">
        <f>3EL!O108</f>
        <v>0</v>
      </c>
      <c r="H19" s="220">
        <f>3EL!L108</f>
        <v>0</v>
      </c>
    </row>
    <row r="20" spans="1:8" s="22" customFormat="1" ht="15.75" customHeight="1">
      <c r="A20" s="216" t="s">
        <v>104</v>
      </c>
      <c r="B20" s="221" t="s">
        <v>104</v>
      </c>
      <c r="C20" s="222" t="s">
        <v>420</v>
      </c>
      <c r="D20" s="220">
        <f>4BK!P74</f>
        <v>0</v>
      </c>
      <c r="E20" s="220">
        <f>4BK!M74</f>
        <v>0</v>
      </c>
      <c r="F20" s="220">
        <f>4BK!N74</f>
        <v>0</v>
      </c>
      <c r="G20" s="220">
        <f>4BK!O74</f>
        <v>0</v>
      </c>
      <c r="H20" s="220">
        <f>4BK!L74</f>
        <v>0</v>
      </c>
    </row>
    <row r="21" spans="1:8" ht="15">
      <c r="A21" s="337" t="s">
        <v>115</v>
      </c>
      <c r="B21" s="337"/>
      <c r="C21" s="337"/>
      <c r="D21" s="223">
        <f>D17+D18+D19+D20</f>
        <v>0</v>
      </c>
      <c r="E21" s="223">
        <f>E17+E18+E19+E20</f>
        <v>0</v>
      </c>
      <c r="F21" s="223">
        <f>F17+F18+F19+F20</f>
        <v>0</v>
      </c>
      <c r="G21" s="223">
        <f>G17+G18+G19+G20</f>
        <v>0</v>
      </c>
      <c r="H21" s="223">
        <f>H17+H18+H19+H20</f>
        <v>0</v>
      </c>
    </row>
    <row r="22" spans="1:8" s="22" customFormat="1" ht="15.75" customHeight="1">
      <c r="A22" s="338" t="s">
        <v>413</v>
      </c>
      <c r="B22" s="339"/>
      <c r="C22" s="340"/>
      <c r="D22" s="224">
        <f>ROUND(D21*0.08,2)</f>
        <v>0</v>
      </c>
      <c r="E22" s="224">
        <f>ROUND(E21*0.08,2)</f>
        <v>0</v>
      </c>
      <c r="F22" s="224">
        <f>ROUND(F21*0.08,2)</f>
        <v>0</v>
      </c>
      <c r="G22" s="224">
        <f>ROUND(G21*0.08,2)</f>
        <v>0</v>
      </c>
      <c r="H22" s="226"/>
    </row>
    <row r="23" spans="1:8" s="22" customFormat="1" ht="15.75" customHeight="1">
      <c r="A23" s="333" t="s">
        <v>414</v>
      </c>
      <c r="B23" s="334"/>
      <c r="C23" s="335"/>
      <c r="D23" s="224">
        <f>D21*0.01</f>
        <v>0</v>
      </c>
      <c r="E23" s="224">
        <f>E21*0.01</f>
        <v>0</v>
      </c>
      <c r="F23" s="224">
        <f>F21*0.01</f>
        <v>0</v>
      </c>
      <c r="G23" s="224">
        <f>G21*0.01</f>
        <v>0</v>
      </c>
      <c r="H23" s="227"/>
    </row>
    <row r="24" spans="1:8" s="22" customFormat="1" ht="15.75" customHeight="1">
      <c r="A24" s="333" t="s">
        <v>419</v>
      </c>
      <c r="B24" s="334"/>
      <c r="C24" s="335"/>
      <c r="D24" s="225">
        <f>ROUND(D21*0.06,2)</f>
        <v>0</v>
      </c>
      <c r="E24" s="225">
        <f>ROUND(E21*0.06,2)</f>
        <v>0</v>
      </c>
      <c r="F24" s="225">
        <f>ROUND(F21*0.06,2)</f>
        <v>0</v>
      </c>
      <c r="G24" s="225">
        <f>ROUND(G21*0.06,2)</f>
        <v>0</v>
      </c>
      <c r="H24" s="227"/>
    </row>
    <row r="25" spans="1:8" s="31" customFormat="1" ht="15.75" customHeight="1">
      <c r="A25" s="349" t="s">
        <v>105</v>
      </c>
      <c r="B25" s="350"/>
      <c r="C25" s="351"/>
      <c r="D25" s="212">
        <f>ROUND(SUM(D21+D22+D24),2)</f>
        <v>0</v>
      </c>
      <c r="E25" s="347"/>
      <c r="F25" s="347"/>
      <c r="G25" s="347"/>
      <c r="H25" s="348"/>
    </row>
    <row r="26" spans="1:8" s="31" customFormat="1" ht="12.75">
      <c r="A26" s="336"/>
      <c r="B26" s="336"/>
      <c r="C26" s="336"/>
      <c r="D26" s="23"/>
      <c r="E26" s="24"/>
      <c r="F26" s="24"/>
      <c r="G26" s="24"/>
      <c r="H26" s="24"/>
    </row>
    <row r="28" spans="1:8" ht="12.75">
      <c r="A28" s="21"/>
      <c r="B28" s="21"/>
      <c r="C28" s="29"/>
      <c r="D28" s="29"/>
      <c r="E28" s="21"/>
      <c r="F28" s="21"/>
      <c r="G28" s="21"/>
      <c r="H28" s="21"/>
    </row>
    <row r="29" spans="1:16" ht="15">
      <c r="A29" s="323" t="s">
        <v>544</v>
      </c>
      <c r="B29" s="323"/>
      <c r="C29" s="323"/>
      <c r="D29" s="323"/>
      <c r="E29" s="323"/>
      <c r="F29" s="323"/>
      <c r="G29" s="323"/>
      <c r="H29" s="323"/>
      <c r="I29" s="229"/>
      <c r="J29" s="213"/>
      <c r="K29" s="213"/>
      <c r="L29" s="213"/>
      <c r="M29" s="213"/>
      <c r="N29" s="213"/>
      <c r="O29" s="213"/>
      <c r="P29" s="213"/>
    </row>
    <row r="30" spans="1:16" ht="15">
      <c r="A30" s="323" t="s">
        <v>416</v>
      </c>
      <c r="B30" s="323"/>
      <c r="C30" s="323"/>
      <c r="D30" s="230"/>
      <c r="E30" s="231"/>
      <c r="F30" s="231"/>
      <c r="G30" s="231"/>
      <c r="H30" s="231"/>
      <c r="I30" s="229"/>
      <c r="J30" s="213"/>
      <c r="K30" s="213"/>
      <c r="L30" s="213"/>
      <c r="M30" s="213"/>
      <c r="N30" s="213"/>
      <c r="O30" s="213"/>
      <c r="P30" s="213"/>
    </row>
    <row r="31" spans="1:16" ht="15">
      <c r="A31" s="232"/>
      <c r="B31" s="312" t="s">
        <v>550</v>
      </c>
      <c r="C31" s="312"/>
      <c r="D31" s="312"/>
      <c r="E31" s="312"/>
      <c r="F31" s="312"/>
      <c r="G31" s="312"/>
      <c r="H31" s="312"/>
      <c r="I31" s="312"/>
      <c r="J31" s="214"/>
      <c r="K31" s="214"/>
      <c r="L31" s="214"/>
      <c r="M31" s="214"/>
      <c r="N31" s="214"/>
      <c r="O31" s="214"/>
      <c r="P31" s="214"/>
    </row>
    <row r="32" spans="1:16" ht="15">
      <c r="A32" s="233"/>
      <c r="B32" s="233"/>
      <c r="C32" s="233"/>
      <c r="D32" s="230"/>
      <c r="E32" s="231"/>
      <c r="F32" s="231"/>
      <c r="G32" s="231"/>
      <c r="H32" s="231"/>
      <c r="I32" s="229"/>
      <c r="J32" s="213"/>
      <c r="K32" s="213"/>
      <c r="L32" s="213"/>
      <c r="M32" s="213"/>
      <c r="N32" s="213"/>
      <c r="O32" s="213"/>
      <c r="P32" s="213"/>
    </row>
    <row r="33" spans="1:16" ht="15">
      <c r="A33" s="233"/>
      <c r="B33" s="233"/>
      <c r="C33" s="233"/>
      <c r="D33" s="230"/>
      <c r="E33" s="231"/>
      <c r="F33" s="231"/>
      <c r="G33" s="231"/>
      <c r="H33" s="231"/>
      <c r="I33" s="229"/>
      <c r="J33" s="213"/>
      <c r="K33" s="213"/>
      <c r="L33" s="213"/>
      <c r="M33" s="213"/>
      <c r="N33" s="213"/>
      <c r="O33" s="213"/>
      <c r="P33" s="213"/>
    </row>
    <row r="34" spans="1:16" ht="15">
      <c r="A34" s="311" t="s">
        <v>543</v>
      </c>
      <c r="B34" s="311"/>
      <c r="C34" s="311"/>
      <c r="D34" s="311"/>
      <c r="E34" s="311"/>
      <c r="F34" s="311"/>
      <c r="G34" s="311"/>
      <c r="H34" s="234"/>
      <c r="I34" s="234"/>
      <c r="J34" s="210"/>
      <c r="K34" s="210"/>
      <c r="L34" s="210"/>
      <c r="M34" s="210"/>
      <c r="N34" s="210"/>
      <c r="O34" s="210"/>
      <c r="P34" s="210"/>
    </row>
    <row r="35" spans="1:16" ht="15">
      <c r="A35" s="313" t="s">
        <v>549</v>
      </c>
      <c r="B35" s="313"/>
      <c r="C35" s="313"/>
      <c r="D35" s="313"/>
      <c r="E35" s="313"/>
      <c r="F35" s="313"/>
      <c r="G35" s="313"/>
      <c r="H35" s="234"/>
      <c r="I35" s="234"/>
      <c r="J35" s="210"/>
      <c r="K35" s="210"/>
      <c r="L35" s="210"/>
      <c r="M35" s="210"/>
      <c r="N35" s="210"/>
      <c r="O35" s="210"/>
      <c r="P35" s="210"/>
    </row>
  </sheetData>
  <sheetProtection/>
  <mergeCells count="31">
    <mergeCell ref="A30:C30"/>
    <mergeCell ref="B31:I31"/>
    <mergeCell ref="A34:G34"/>
    <mergeCell ref="A35:G35"/>
    <mergeCell ref="A29:H29"/>
    <mergeCell ref="A25:C25"/>
    <mergeCell ref="C5:H5"/>
    <mergeCell ref="A6:B6"/>
    <mergeCell ref="C6:H6"/>
    <mergeCell ref="A7:B7"/>
    <mergeCell ref="C7:H7"/>
    <mergeCell ref="A5:B5"/>
    <mergeCell ref="A24:C24"/>
    <mergeCell ref="A26:C26"/>
    <mergeCell ref="H14:H15"/>
    <mergeCell ref="A21:C21"/>
    <mergeCell ref="A22:C22"/>
    <mergeCell ref="C14:C15"/>
    <mergeCell ref="E14:G15"/>
    <mergeCell ref="A23:C23"/>
    <mergeCell ref="E25:H25"/>
    <mergeCell ref="A3:H3"/>
    <mergeCell ref="A14:A15"/>
    <mergeCell ref="A9:H9"/>
    <mergeCell ref="B14:B15"/>
    <mergeCell ref="D14:D15"/>
    <mergeCell ref="A4:H4"/>
    <mergeCell ref="A12:C12"/>
    <mergeCell ref="A11:C11"/>
    <mergeCell ref="A8:B8"/>
    <mergeCell ref="C8:H8"/>
  </mergeCells>
  <printOptions/>
  <pageMargins left="0.5" right="0.25" top="0.44" bottom="0.75" header="0.3" footer="0.3"/>
  <pageSetup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S166"/>
  <sheetViews>
    <sheetView showZeros="0" zoomScaleSheetLayoutView="75" zoomScalePageLayoutView="0" workbookViewId="0" topLeftCell="A1">
      <pane ySplit="14" topLeftCell="A122" activePane="bottomLeft" state="frozen"/>
      <selection pane="topLeft" activeCell="A1" sqref="A1"/>
      <selection pane="bottomLeft" activeCell="I107" sqref="I107"/>
    </sheetView>
  </sheetViews>
  <sheetFormatPr defaultColWidth="7.7109375" defaultRowHeight="15"/>
  <cols>
    <col min="1" max="1" width="6.7109375" style="11" customWidth="1"/>
    <col min="2" max="2" width="10.140625" style="11" customWidth="1"/>
    <col min="3" max="3" width="30.7109375" style="11" customWidth="1"/>
    <col min="4" max="4" width="7.7109375" style="11" customWidth="1"/>
    <col min="5" max="5" width="8.421875" style="12" customWidth="1"/>
    <col min="6" max="6" width="8.28125" style="11" customWidth="1"/>
    <col min="7" max="7" width="9.140625" style="13" customWidth="1"/>
    <col min="8" max="8" width="9.140625" style="11" customWidth="1"/>
    <col min="9" max="9" width="11.28125" style="11" customWidth="1"/>
    <col min="10" max="11" width="9.57421875" style="11" customWidth="1"/>
    <col min="12" max="12" width="8.8515625" style="11" customWidth="1"/>
    <col min="13" max="13" width="10.421875" style="11" customWidth="1"/>
    <col min="14" max="14" width="12.57421875" style="11" customWidth="1"/>
    <col min="15" max="15" width="8.8515625" style="11" customWidth="1"/>
    <col min="16" max="16" width="11.7109375" style="11" customWidth="1"/>
    <col min="17" max="225" width="9.140625" style="11" customWidth="1"/>
    <col min="226" max="246" width="7.140625" style="11" customWidth="1"/>
    <col min="247" max="247" width="5.7109375" style="11" customWidth="1"/>
    <col min="248" max="248" width="5.28125" style="11" customWidth="1"/>
    <col min="249" max="249" width="39.8515625" style="11" customWidth="1"/>
    <col min="250" max="16384" width="7.7109375" style="11" customWidth="1"/>
  </cols>
  <sheetData>
    <row r="1" spans="1:16" s="1" customFormat="1" ht="15" customHeight="1">
      <c r="A1" s="400" t="s">
        <v>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s="2" customFormat="1" ht="17.25" customHeight="1">
      <c r="A2" s="400" t="s">
        <v>26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16" s="3" customFormat="1" ht="10.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s="4" customFormat="1" ht="15" customHeight="1">
      <c r="A4" s="386" t="s">
        <v>28</v>
      </c>
      <c r="B4" s="402"/>
      <c r="C4" s="386" t="s">
        <v>112</v>
      </c>
      <c r="D4" s="387"/>
      <c r="E4" s="387"/>
      <c r="F4" s="387"/>
      <c r="G4" s="387"/>
      <c r="H4" s="387"/>
      <c r="I4" s="388"/>
      <c r="J4" s="388"/>
      <c r="K4" s="388"/>
      <c r="L4" s="388"/>
      <c r="M4" s="388"/>
      <c r="N4" s="388"/>
      <c r="O4" s="388"/>
      <c r="P4" s="389"/>
    </row>
    <row r="5" spans="1:16" s="4" customFormat="1" ht="15" customHeight="1">
      <c r="A5" s="385" t="s">
        <v>27</v>
      </c>
      <c r="B5" s="385"/>
      <c r="C5" s="386" t="s">
        <v>112</v>
      </c>
      <c r="D5" s="387"/>
      <c r="E5" s="387"/>
      <c r="F5" s="387"/>
      <c r="G5" s="387"/>
      <c r="H5" s="387"/>
      <c r="I5" s="388"/>
      <c r="J5" s="388"/>
      <c r="K5" s="388"/>
      <c r="L5" s="388"/>
      <c r="M5" s="388"/>
      <c r="N5" s="388"/>
      <c r="O5" s="388"/>
      <c r="P5" s="389"/>
    </row>
    <row r="6" spans="1:16" s="5" customFormat="1" ht="19.5" customHeight="1">
      <c r="A6" s="403" t="s">
        <v>29</v>
      </c>
      <c r="B6" s="403"/>
      <c r="C6" s="53" t="s">
        <v>114</v>
      </c>
      <c r="D6" s="53"/>
      <c r="E6" s="53"/>
      <c r="F6" s="53"/>
      <c r="G6" s="53"/>
      <c r="H6" s="53"/>
      <c r="I6" s="54"/>
      <c r="J6" s="54"/>
      <c r="K6" s="54"/>
      <c r="L6" s="54"/>
      <c r="M6" s="54"/>
      <c r="N6" s="54"/>
      <c r="O6" s="54"/>
      <c r="P6" s="54"/>
    </row>
    <row r="7" spans="1:16" s="5" customFormat="1" ht="19.5" customHeight="1">
      <c r="A7" s="396" t="s">
        <v>30</v>
      </c>
      <c r="B7" s="396"/>
      <c r="C7" s="204" t="s">
        <v>407</v>
      </c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</row>
    <row r="8" spans="1:16" s="5" customFormat="1" ht="19.5" customHeight="1">
      <c r="A8" s="397" t="s">
        <v>409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</row>
    <row r="9" spans="1:16" s="6" customFormat="1" ht="16.5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92" t="s">
        <v>1</v>
      </c>
      <c r="M9" s="393"/>
      <c r="N9" s="393"/>
      <c r="O9" s="398">
        <f>P150</f>
        <v>0</v>
      </c>
      <c r="P9" s="399"/>
    </row>
    <row r="10" spans="1:16" s="6" customFormat="1" ht="16.5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94" t="s">
        <v>44</v>
      </c>
      <c r="M10" s="395"/>
      <c r="N10" s="395"/>
      <c r="O10" s="354" t="s">
        <v>551</v>
      </c>
      <c r="P10" s="355"/>
    </row>
    <row r="11" spans="1:16" s="5" customFormat="1" ht="16.5" customHeight="1">
      <c r="A11" s="371"/>
      <c r="B11" s="371"/>
      <c r="C11" s="371"/>
      <c r="D11" s="371"/>
      <c r="E11" s="60"/>
      <c r="F11" s="61"/>
      <c r="G11" s="61"/>
      <c r="H11" s="61"/>
      <c r="I11" s="61"/>
      <c r="J11" s="61"/>
      <c r="K11" s="61"/>
      <c r="L11" s="61"/>
      <c r="M11" s="62"/>
      <c r="N11" s="62"/>
      <c r="O11" s="62"/>
      <c r="P11" s="63"/>
    </row>
    <row r="12" spans="1:16" s="7" customFormat="1" ht="37.5" customHeight="1">
      <c r="A12" s="65" t="s">
        <v>12</v>
      </c>
      <c r="B12" s="65" t="s">
        <v>13</v>
      </c>
      <c r="C12" s="66" t="s">
        <v>14</v>
      </c>
      <c r="D12" s="66" t="s">
        <v>15</v>
      </c>
      <c r="E12" s="67" t="s">
        <v>16</v>
      </c>
      <c r="F12" s="356" t="s">
        <v>17</v>
      </c>
      <c r="G12" s="390"/>
      <c r="H12" s="390"/>
      <c r="I12" s="390"/>
      <c r="J12" s="390"/>
      <c r="K12" s="391"/>
      <c r="L12" s="356" t="s">
        <v>2</v>
      </c>
      <c r="M12" s="357"/>
      <c r="N12" s="357"/>
      <c r="O12" s="357"/>
      <c r="P12" s="358"/>
    </row>
    <row r="13" spans="1:16" s="14" customFormat="1" ht="51">
      <c r="A13" s="64"/>
      <c r="B13" s="64"/>
      <c r="C13" s="68"/>
      <c r="D13" s="64"/>
      <c r="E13" s="64"/>
      <c r="F13" s="64" t="s">
        <v>18</v>
      </c>
      <c r="G13" s="64" t="s">
        <v>3</v>
      </c>
      <c r="H13" s="64" t="s">
        <v>4</v>
      </c>
      <c r="I13" s="64" t="s">
        <v>116</v>
      </c>
      <c r="J13" s="64" t="s">
        <v>5</v>
      </c>
      <c r="K13" s="64" t="s">
        <v>0</v>
      </c>
      <c r="L13" s="64" t="s">
        <v>19</v>
      </c>
      <c r="M13" s="64" t="s">
        <v>6</v>
      </c>
      <c r="N13" s="64" t="s">
        <v>117</v>
      </c>
      <c r="O13" s="64" t="s">
        <v>7</v>
      </c>
      <c r="P13" s="64" t="s">
        <v>8</v>
      </c>
    </row>
    <row r="14" spans="1:16" s="14" customFormat="1" ht="12.75" customHeight="1">
      <c r="A14" s="57">
        <v>1</v>
      </c>
      <c r="B14" s="58">
        <v>2</v>
      </c>
      <c r="C14" s="59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</row>
    <row r="15" spans="1:16" s="15" customFormat="1" ht="16.5">
      <c r="A15" s="50"/>
      <c r="B15" s="51"/>
      <c r="C15" s="359" t="s">
        <v>31</v>
      </c>
      <c r="D15" s="360"/>
      <c r="E15" s="360"/>
      <c r="F15" s="360"/>
      <c r="G15" s="360"/>
      <c r="H15" s="360"/>
      <c r="I15" s="360"/>
      <c r="J15" s="360"/>
      <c r="K15" s="361"/>
      <c r="L15" s="52"/>
      <c r="M15" s="52"/>
      <c r="N15" s="52"/>
      <c r="O15" s="52"/>
      <c r="P15" s="52"/>
    </row>
    <row r="16" spans="1:16" s="15" customFormat="1" ht="16.5">
      <c r="A16" s="109">
        <v>1</v>
      </c>
      <c r="B16" s="110"/>
      <c r="C16" s="374" t="s">
        <v>43</v>
      </c>
      <c r="D16" s="375"/>
      <c r="E16" s="375"/>
      <c r="F16" s="375"/>
      <c r="G16" s="375"/>
      <c r="H16" s="375"/>
      <c r="I16" s="375"/>
      <c r="J16" s="375"/>
      <c r="K16" s="376"/>
      <c r="L16" s="111">
        <f>SUM(L17:L33)</f>
        <v>0</v>
      </c>
      <c r="M16" s="111">
        <f>SUM(M17:M33)</f>
        <v>0</v>
      </c>
      <c r="N16" s="111">
        <f>SUM(N17:N33)</f>
        <v>0</v>
      </c>
      <c r="O16" s="111">
        <f>SUM(O17:O33)</f>
        <v>0</v>
      </c>
      <c r="P16" s="111">
        <f>SUM(P17:P33)</f>
        <v>0</v>
      </c>
    </row>
    <row r="17" spans="1:16" s="26" customFormat="1" ht="44.25" customHeight="1">
      <c r="A17" s="39" t="s">
        <v>46</v>
      </c>
      <c r="B17" s="40" t="s">
        <v>32</v>
      </c>
      <c r="C17" s="98" t="s">
        <v>124</v>
      </c>
      <c r="D17" s="99" t="s">
        <v>24</v>
      </c>
      <c r="E17" s="99">
        <v>1</v>
      </c>
      <c r="F17" s="76"/>
      <c r="G17" s="70"/>
      <c r="H17" s="43">
        <f aca="true" t="shared" si="0" ref="H17:H95">ROUND(F17*G17,2)</f>
        <v>0</v>
      </c>
      <c r="I17" s="77"/>
      <c r="J17" s="77"/>
      <c r="K17" s="78">
        <f>SUM(H17:J17)</f>
        <v>0</v>
      </c>
      <c r="L17" s="45">
        <f>ROUND(E17*F17,2)</f>
        <v>0</v>
      </c>
      <c r="M17" s="46">
        <f>ROUND(E17*H17,2)</f>
        <v>0</v>
      </c>
      <c r="N17" s="47">
        <f>ROUND(E17*I17,2)</f>
        <v>0</v>
      </c>
      <c r="O17" s="47">
        <f>ROUND(E17*J17,2)</f>
        <v>0</v>
      </c>
      <c r="P17" s="47">
        <f>SUM(M17:O17)</f>
        <v>0</v>
      </c>
    </row>
    <row r="18" spans="1:16" s="26" customFormat="1" ht="44.25" customHeight="1">
      <c r="A18" s="112" t="s">
        <v>47</v>
      </c>
      <c r="B18" s="40" t="s">
        <v>32</v>
      </c>
      <c r="C18" s="98" t="s">
        <v>147</v>
      </c>
      <c r="D18" s="99" t="s">
        <v>24</v>
      </c>
      <c r="E18" s="99">
        <v>1</v>
      </c>
      <c r="F18" s="76"/>
      <c r="G18" s="70"/>
      <c r="H18" s="43">
        <f aca="true" t="shared" si="1" ref="H18:H27">ROUND(F18*G18,2)</f>
        <v>0</v>
      </c>
      <c r="I18" s="77"/>
      <c r="J18" s="77"/>
      <c r="K18" s="78">
        <f aca="true" t="shared" si="2" ref="K18:K27">SUM(H18:J18)</f>
        <v>0</v>
      </c>
      <c r="L18" s="45">
        <f aca="true" t="shared" si="3" ref="L18:L27">ROUND(E18*F18,2)</f>
        <v>0</v>
      </c>
      <c r="M18" s="46">
        <f aca="true" t="shared" si="4" ref="M18:M27">ROUND(E18*H18,2)</f>
        <v>0</v>
      </c>
      <c r="N18" s="47">
        <f aca="true" t="shared" si="5" ref="N18:N27">ROUND(E18*I18,2)</f>
        <v>0</v>
      </c>
      <c r="O18" s="47">
        <f aca="true" t="shared" si="6" ref="O18:O27">ROUND(E18*J18,2)</f>
        <v>0</v>
      </c>
      <c r="P18" s="47">
        <f aca="true" t="shared" si="7" ref="P18:P27">SUM(M18:O18)</f>
        <v>0</v>
      </c>
    </row>
    <row r="19" spans="1:16" s="26" customFormat="1" ht="44.25" customHeight="1">
      <c r="A19" s="39" t="s">
        <v>48</v>
      </c>
      <c r="B19" s="40" t="s">
        <v>32</v>
      </c>
      <c r="C19" s="98" t="s">
        <v>125</v>
      </c>
      <c r="D19" s="99" t="s">
        <v>133</v>
      </c>
      <c r="E19" s="99">
        <v>1</v>
      </c>
      <c r="F19" s="76"/>
      <c r="G19" s="70"/>
      <c r="H19" s="43">
        <f t="shared" si="1"/>
        <v>0</v>
      </c>
      <c r="I19" s="77"/>
      <c r="J19" s="77"/>
      <c r="K19" s="78">
        <f t="shared" si="2"/>
        <v>0</v>
      </c>
      <c r="L19" s="45">
        <f t="shared" si="3"/>
        <v>0</v>
      </c>
      <c r="M19" s="46">
        <f t="shared" si="4"/>
        <v>0</v>
      </c>
      <c r="N19" s="47">
        <f t="shared" si="5"/>
        <v>0</v>
      </c>
      <c r="O19" s="47">
        <f t="shared" si="6"/>
        <v>0</v>
      </c>
      <c r="P19" s="47">
        <f t="shared" si="7"/>
        <v>0</v>
      </c>
    </row>
    <row r="20" spans="1:16" s="26" customFormat="1" ht="44.25" customHeight="1">
      <c r="A20" s="39" t="s">
        <v>49</v>
      </c>
      <c r="B20" s="40" t="s">
        <v>32</v>
      </c>
      <c r="C20" s="98" t="s">
        <v>126</v>
      </c>
      <c r="D20" s="99" t="s">
        <v>133</v>
      </c>
      <c r="E20" s="99">
        <v>1</v>
      </c>
      <c r="F20" s="76"/>
      <c r="G20" s="70"/>
      <c r="H20" s="43">
        <f t="shared" si="1"/>
        <v>0</v>
      </c>
      <c r="I20" s="77"/>
      <c r="J20" s="77"/>
      <c r="K20" s="78">
        <f t="shared" si="2"/>
        <v>0</v>
      </c>
      <c r="L20" s="45">
        <f t="shared" si="3"/>
        <v>0</v>
      </c>
      <c r="M20" s="46">
        <f t="shared" si="4"/>
        <v>0</v>
      </c>
      <c r="N20" s="47">
        <f t="shared" si="5"/>
        <v>0</v>
      </c>
      <c r="O20" s="47">
        <f t="shared" si="6"/>
        <v>0</v>
      </c>
      <c r="P20" s="47">
        <f t="shared" si="7"/>
        <v>0</v>
      </c>
    </row>
    <row r="21" spans="1:16" s="26" customFormat="1" ht="44.25" customHeight="1">
      <c r="A21" s="39" t="s">
        <v>52</v>
      </c>
      <c r="B21" s="40" t="s">
        <v>32</v>
      </c>
      <c r="C21" s="98" t="s">
        <v>127</v>
      </c>
      <c r="D21" s="99" t="s">
        <v>24</v>
      </c>
      <c r="E21" s="99">
        <v>1</v>
      </c>
      <c r="F21" s="76"/>
      <c r="G21" s="70"/>
      <c r="H21" s="43">
        <f t="shared" si="1"/>
        <v>0</v>
      </c>
      <c r="I21" s="77"/>
      <c r="J21" s="77"/>
      <c r="K21" s="78">
        <f t="shared" si="2"/>
        <v>0</v>
      </c>
      <c r="L21" s="45">
        <f t="shared" si="3"/>
        <v>0</v>
      </c>
      <c r="M21" s="46">
        <f t="shared" si="4"/>
        <v>0</v>
      </c>
      <c r="N21" s="47">
        <f t="shared" si="5"/>
        <v>0</v>
      </c>
      <c r="O21" s="47">
        <f t="shared" si="6"/>
        <v>0</v>
      </c>
      <c r="P21" s="47">
        <f t="shared" si="7"/>
        <v>0</v>
      </c>
    </row>
    <row r="22" spans="1:16" s="26" customFormat="1" ht="44.25" customHeight="1">
      <c r="A22" s="39" t="s">
        <v>53</v>
      </c>
      <c r="B22" s="40" t="s">
        <v>32</v>
      </c>
      <c r="C22" s="98" t="s">
        <v>128</v>
      </c>
      <c r="D22" s="99" t="s">
        <v>24</v>
      </c>
      <c r="E22" s="99">
        <v>1</v>
      </c>
      <c r="F22" s="76"/>
      <c r="G22" s="70"/>
      <c r="H22" s="43">
        <f>ROUND(F22*G22,2)</f>
        <v>0</v>
      </c>
      <c r="I22" s="77"/>
      <c r="J22" s="77"/>
      <c r="K22" s="78">
        <f>SUM(H22:J22)</f>
        <v>0</v>
      </c>
      <c r="L22" s="45">
        <f>ROUND(E22*F22,2)</f>
        <v>0</v>
      </c>
      <c r="M22" s="46">
        <f>ROUND(E22*H22,2)</f>
        <v>0</v>
      </c>
      <c r="N22" s="47">
        <f>ROUND(E22*I22,2)</f>
        <v>0</v>
      </c>
      <c r="O22" s="47">
        <f>ROUND(E22*J22,2)</f>
        <v>0</v>
      </c>
      <c r="P22" s="47">
        <f>SUM(M22:O22)</f>
        <v>0</v>
      </c>
    </row>
    <row r="23" spans="1:16" s="26" customFormat="1" ht="44.25" customHeight="1">
      <c r="A23" s="39" t="s">
        <v>54</v>
      </c>
      <c r="B23" s="40" t="s">
        <v>32</v>
      </c>
      <c r="C23" s="98" t="s">
        <v>129</v>
      </c>
      <c r="D23" s="99" t="s">
        <v>133</v>
      </c>
      <c r="E23" s="99">
        <v>2</v>
      </c>
      <c r="F23" s="76"/>
      <c r="G23" s="70"/>
      <c r="H23" s="43">
        <f>ROUND(F23*G23,2)</f>
        <v>0</v>
      </c>
      <c r="I23" s="77"/>
      <c r="J23" s="77"/>
      <c r="K23" s="78">
        <f>SUM(H23:J23)</f>
        <v>0</v>
      </c>
      <c r="L23" s="45">
        <f>ROUND(E23*F23,2)</f>
        <v>0</v>
      </c>
      <c r="M23" s="46">
        <f>ROUND(E23*H23,2)</f>
        <v>0</v>
      </c>
      <c r="N23" s="47">
        <f>ROUND(E23*I23,2)</f>
        <v>0</v>
      </c>
      <c r="O23" s="47">
        <f>ROUND(E23*J23,2)</f>
        <v>0</v>
      </c>
      <c r="P23" s="47">
        <f>SUM(M23:O23)</f>
        <v>0</v>
      </c>
    </row>
    <row r="24" spans="1:16" s="26" customFormat="1" ht="44.25" customHeight="1">
      <c r="A24" s="39" t="s">
        <v>55</v>
      </c>
      <c r="B24" s="40" t="s">
        <v>32</v>
      </c>
      <c r="C24" s="98" t="s">
        <v>130</v>
      </c>
      <c r="D24" s="99" t="s">
        <v>133</v>
      </c>
      <c r="E24" s="99">
        <v>2</v>
      </c>
      <c r="F24" s="76"/>
      <c r="G24" s="70"/>
      <c r="H24" s="43">
        <f>ROUND(F24*G24,2)</f>
        <v>0</v>
      </c>
      <c r="I24" s="77"/>
      <c r="J24" s="77"/>
      <c r="K24" s="78">
        <f>SUM(H24:J24)</f>
        <v>0</v>
      </c>
      <c r="L24" s="45">
        <f>ROUND(E24*F24,2)</f>
        <v>0</v>
      </c>
      <c r="M24" s="46">
        <f>ROUND(E24*H24,2)</f>
        <v>0</v>
      </c>
      <c r="N24" s="47">
        <f>ROUND(E24*I24,2)</f>
        <v>0</v>
      </c>
      <c r="O24" s="47">
        <f>ROUND(E24*J24,2)</f>
        <v>0</v>
      </c>
      <c r="P24" s="47">
        <f>SUM(M24:O24)</f>
        <v>0</v>
      </c>
    </row>
    <row r="25" spans="1:16" s="26" customFormat="1" ht="44.25" customHeight="1">
      <c r="A25" s="39" t="s">
        <v>57</v>
      </c>
      <c r="B25" s="40" t="s">
        <v>32</v>
      </c>
      <c r="C25" s="98" t="s">
        <v>131</v>
      </c>
      <c r="D25" s="99" t="s">
        <v>133</v>
      </c>
      <c r="E25" s="99">
        <v>2</v>
      </c>
      <c r="F25" s="76"/>
      <c r="G25" s="70"/>
      <c r="H25" s="43">
        <f>ROUND(F25*G25,2)</f>
        <v>0</v>
      </c>
      <c r="I25" s="77"/>
      <c r="J25" s="77"/>
      <c r="K25" s="78">
        <f>SUM(H25:J25)</f>
        <v>0</v>
      </c>
      <c r="L25" s="45">
        <f>ROUND(E25*F25,2)</f>
        <v>0</v>
      </c>
      <c r="M25" s="46">
        <f>ROUND(E25*H25,2)</f>
        <v>0</v>
      </c>
      <c r="N25" s="47">
        <f>ROUND(E25*I25,2)</f>
        <v>0</v>
      </c>
      <c r="O25" s="47">
        <f>ROUND(E25*J25,2)</f>
        <v>0</v>
      </c>
      <c r="P25" s="47">
        <f>SUM(M25:O25)</f>
        <v>0</v>
      </c>
    </row>
    <row r="26" spans="1:16" s="26" customFormat="1" ht="44.25" customHeight="1">
      <c r="A26" s="39" t="s">
        <v>58</v>
      </c>
      <c r="B26" s="40" t="s">
        <v>32</v>
      </c>
      <c r="C26" s="98" t="s">
        <v>132</v>
      </c>
      <c r="D26" s="99" t="s">
        <v>133</v>
      </c>
      <c r="E26" s="99">
        <v>2</v>
      </c>
      <c r="F26" s="76"/>
      <c r="G26" s="70"/>
      <c r="H26" s="43">
        <f>ROUND(F26*G26,2)</f>
        <v>0</v>
      </c>
      <c r="I26" s="77"/>
      <c r="J26" s="77"/>
      <c r="K26" s="78">
        <f>SUM(H26:J26)</f>
        <v>0</v>
      </c>
      <c r="L26" s="45">
        <f>ROUND(E26*F26,2)</f>
        <v>0</v>
      </c>
      <c r="M26" s="46">
        <f>ROUND(E26*H26,2)</f>
        <v>0</v>
      </c>
      <c r="N26" s="47">
        <f>ROUND(E26*I26,2)</f>
        <v>0</v>
      </c>
      <c r="O26" s="47">
        <f>ROUND(E26*J26,2)</f>
        <v>0</v>
      </c>
      <c r="P26" s="47">
        <f>SUM(M26:O26)</f>
        <v>0</v>
      </c>
    </row>
    <row r="27" spans="1:16" s="26" customFormat="1" ht="44.25" customHeight="1">
      <c r="A27" s="39" t="s">
        <v>59</v>
      </c>
      <c r="B27" s="40" t="s">
        <v>32</v>
      </c>
      <c r="C27" s="98" t="s">
        <v>134</v>
      </c>
      <c r="D27" s="99" t="s">
        <v>133</v>
      </c>
      <c r="E27" s="99">
        <v>1</v>
      </c>
      <c r="F27" s="76"/>
      <c r="G27" s="70"/>
      <c r="H27" s="43">
        <f t="shared" si="1"/>
        <v>0</v>
      </c>
      <c r="I27" s="77"/>
      <c r="J27" s="77"/>
      <c r="K27" s="78">
        <f t="shared" si="2"/>
        <v>0</v>
      </c>
      <c r="L27" s="45">
        <f t="shared" si="3"/>
        <v>0</v>
      </c>
      <c r="M27" s="46">
        <f t="shared" si="4"/>
        <v>0</v>
      </c>
      <c r="N27" s="47">
        <f t="shared" si="5"/>
        <v>0</v>
      </c>
      <c r="O27" s="47">
        <f t="shared" si="6"/>
        <v>0</v>
      </c>
      <c r="P27" s="47">
        <f t="shared" si="7"/>
        <v>0</v>
      </c>
    </row>
    <row r="28" spans="1:16" s="27" customFormat="1" ht="46.5" customHeight="1">
      <c r="A28" s="39" t="s">
        <v>60</v>
      </c>
      <c r="B28" s="49" t="s">
        <v>32</v>
      </c>
      <c r="C28" s="98" t="s">
        <v>135</v>
      </c>
      <c r="D28" s="99" t="s">
        <v>133</v>
      </c>
      <c r="E28" s="99">
        <v>1</v>
      </c>
      <c r="F28" s="41"/>
      <c r="G28" s="70"/>
      <c r="H28" s="43">
        <f t="shared" si="0"/>
        <v>0</v>
      </c>
      <c r="I28" s="44"/>
      <c r="J28" s="44"/>
      <c r="K28" s="45">
        <f aca="true" t="shared" si="8" ref="K28:K33">SUM(H28:J28)</f>
        <v>0</v>
      </c>
      <c r="L28" s="45">
        <f aca="true" t="shared" si="9" ref="L28:L33">ROUND(E28*F28,2)</f>
        <v>0</v>
      </c>
      <c r="M28" s="46">
        <f aca="true" t="shared" si="10" ref="M28:M33">ROUND(E28*H28,2)</f>
        <v>0</v>
      </c>
      <c r="N28" s="47">
        <f aca="true" t="shared" si="11" ref="N28:N33">ROUND(E28*I28,2)</f>
        <v>0</v>
      </c>
      <c r="O28" s="47">
        <f aca="true" t="shared" si="12" ref="O28:O33">ROUND(E28*J28,2)</f>
        <v>0</v>
      </c>
      <c r="P28" s="47">
        <f aca="true" t="shared" si="13" ref="P28:P33">SUM(M28:O28)</f>
        <v>0</v>
      </c>
    </row>
    <row r="29" spans="1:16" s="27" customFormat="1" ht="51" customHeight="1">
      <c r="A29" s="39" t="s">
        <v>61</v>
      </c>
      <c r="B29" s="49" t="s">
        <v>32</v>
      </c>
      <c r="C29" s="98" t="s">
        <v>136</v>
      </c>
      <c r="D29" s="99" t="s">
        <v>133</v>
      </c>
      <c r="E29" s="99">
        <v>1</v>
      </c>
      <c r="F29" s="41"/>
      <c r="G29" s="70"/>
      <c r="H29" s="43">
        <f t="shared" si="0"/>
        <v>0</v>
      </c>
      <c r="I29" s="44"/>
      <c r="J29" s="44"/>
      <c r="K29" s="45">
        <f t="shared" si="8"/>
        <v>0</v>
      </c>
      <c r="L29" s="45">
        <f t="shared" si="9"/>
        <v>0</v>
      </c>
      <c r="M29" s="46">
        <f t="shared" si="10"/>
        <v>0</v>
      </c>
      <c r="N29" s="47">
        <f t="shared" si="11"/>
        <v>0</v>
      </c>
      <c r="O29" s="47">
        <f t="shared" si="12"/>
        <v>0</v>
      </c>
      <c r="P29" s="47">
        <f t="shared" si="13"/>
        <v>0</v>
      </c>
    </row>
    <row r="30" spans="1:16" s="26" customFormat="1" ht="60" customHeight="1">
      <c r="A30" s="39" t="s">
        <v>62</v>
      </c>
      <c r="B30" s="49" t="s">
        <v>32</v>
      </c>
      <c r="C30" s="98" t="s">
        <v>137</v>
      </c>
      <c r="D30" s="99" t="s">
        <v>133</v>
      </c>
      <c r="E30" s="99">
        <v>1</v>
      </c>
      <c r="F30" s="41"/>
      <c r="G30" s="70"/>
      <c r="H30" s="43">
        <f t="shared" si="0"/>
        <v>0</v>
      </c>
      <c r="I30" s="44"/>
      <c r="J30" s="44"/>
      <c r="K30" s="45">
        <f t="shared" si="8"/>
        <v>0</v>
      </c>
      <c r="L30" s="45">
        <f t="shared" si="9"/>
        <v>0</v>
      </c>
      <c r="M30" s="46">
        <f t="shared" si="10"/>
        <v>0</v>
      </c>
      <c r="N30" s="47">
        <f t="shared" si="11"/>
        <v>0</v>
      </c>
      <c r="O30" s="47">
        <f t="shared" si="12"/>
        <v>0</v>
      </c>
      <c r="P30" s="47">
        <f t="shared" si="13"/>
        <v>0</v>
      </c>
    </row>
    <row r="31" spans="1:16" s="26" customFormat="1" ht="48" customHeight="1">
      <c r="A31" s="39" t="s">
        <v>63</v>
      </c>
      <c r="B31" s="49" t="s">
        <v>32</v>
      </c>
      <c r="C31" s="48" t="s">
        <v>138</v>
      </c>
      <c r="D31" s="99" t="s">
        <v>133</v>
      </c>
      <c r="E31" s="49">
        <v>1</v>
      </c>
      <c r="F31" s="41"/>
      <c r="G31" s="70"/>
      <c r="H31" s="83">
        <f t="shared" si="0"/>
        <v>0</v>
      </c>
      <c r="I31" s="97"/>
      <c r="J31" s="97"/>
      <c r="K31" s="45">
        <f t="shared" si="8"/>
        <v>0</v>
      </c>
      <c r="L31" s="45">
        <f t="shared" si="9"/>
        <v>0</v>
      </c>
      <c r="M31" s="46">
        <f t="shared" si="10"/>
        <v>0</v>
      </c>
      <c r="N31" s="47">
        <f t="shared" si="11"/>
        <v>0</v>
      </c>
      <c r="O31" s="47">
        <f t="shared" si="12"/>
        <v>0</v>
      </c>
      <c r="P31" s="47">
        <f t="shared" si="13"/>
        <v>0</v>
      </c>
    </row>
    <row r="32" spans="1:16" s="25" customFormat="1" ht="42" customHeight="1">
      <c r="A32" s="39" t="s">
        <v>64</v>
      </c>
      <c r="B32" s="49" t="s">
        <v>32</v>
      </c>
      <c r="C32" s="48" t="s">
        <v>148</v>
      </c>
      <c r="D32" s="49" t="s">
        <v>24</v>
      </c>
      <c r="E32" s="49">
        <v>1</v>
      </c>
      <c r="F32" s="41"/>
      <c r="G32" s="70"/>
      <c r="H32" s="44">
        <f t="shared" si="0"/>
        <v>0</v>
      </c>
      <c r="I32" s="44"/>
      <c r="J32" s="44"/>
      <c r="K32" s="45">
        <f t="shared" si="8"/>
        <v>0</v>
      </c>
      <c r="L32" s="45">
        <f t="shared" si="9"/>
        <v>0</v>
      </c>
      <c r="M32" s="46">
        <f t="shared" si="10"/>
        <v>0</v>
      </c>
      <c r="N32" s="47">
        <f t="shared" si="11"/>
        <v>0</v>
      </c>
      <c r="O32" s="47">
        <f t="shared" si="12"/>
        <v>0</v>
      </c>
      <c r="P32" s="47">
        <f t="shared" si="13"/>
        <v>0</v>
      </c>
    </row>
    <row r="33" spans="1:16" s="25" customFormat="1" ht="42.75" customHeight="1">
      <c r="A33" s="39" t="s">
        <v>65</v>
      </c>
      <c r="B33" s="49" t="s">
        <v>32</v>
      </c>
      <c r="C33" s="48" t="s">
        <v>139</v>
      </c>
      <c r="D33" s="49" t="s">
        <v>24</v>
      </c>
      <c r="E33" s="49">
        <v>1</v>
      </c>
      <c r="F33" s="41"/>
      <c r="G33" s="70"/>
      <c r="H33" s="44">
        <f t="shared" si="0"/>
        <v>0</v>
      </c>
      <c r="I33" s="44"/>
      <c r="J33" s="44"/>
      <c r="K33" s="45">
        <f t="shared" si="8"/>
        <v>0</v>
      </c>
      <c r="L33" s="45">
        <f t="shared" si="9"/>
        <v>0</v>
      </c>
      <c r="M33" s="46">
        <f t="shared" si="10"/>
        <v>0</v>
      </c>
      <c r="N33" s="47">
        <f t="shared" si="11"/>
        <v>0</v>
      </c>
      <c r="O33" s="47">
        <f t="shared" si="12"/>
        <v>0</v>
      </c>
      <c r="P33" s="47">
        <f t="shared" si="13"/>
        <v>0</v>
      </c>
    </row>
    <row r="34" spans="1:16" s="26" customFormat="1" ht="15">
      <c r="A34" s="113" t="s">
        <v>77</v>
      </c>
      <c r="B34" s="114"/>
      <c r="C34" s="115" t="s">
        <v>45</v>
      </c>
      <c r="D34" s="114"/>
      <c r="E34" s="114"/>
      <c r="F34" s="116"/>
      <c r="G34" s="117"/>
      <c r="H34" s="118">
        <f t="shared" si="0"/>
        <v>0</v>
      </c>
      <c r="I34" s="119"/>
      <c r="J34" s="120"/>
      <c r="K34" s="121">
        <f aca="true" t="shared" si="14" ref="K34:K112">SUM(H34:J34)</f>
        <v>0</v>
      </c>
      <c r="L34" s="111">
        <f>SUM(L35:L57)</f>
        <v>0</v>
      </c>
      <c r="M34" s="111">
        <f>SUM(M35:M57)</f>
        <v>0</v>
      </c>
      <c r="N34" s="111">
        <f>SUM(N35:N57)</f>
        <v>0</v>
      </c>
      <c r="O34" s="111">
        <f>SUM(O35:O57)</f>
        <v>0</v>
      </c>
      <c r="P34" s="111">
        <f>SUM(P35:P57)</f>
        <v>0</v>
      </c>
    </row>
    <row r="35" spans="1:16" s="26" customFormat="1" ht="51.75" customHeight="1">
      <c r="A35" s="72" t="s">
        <v>159</v>
      </c>
      <c r="B35" s="73" t="s">
        <v>32</v>
      </c>
      <c r="C35" s="74" t="s">
        <v>140</v>
      </c>
      <c r="D35" s="73" t="s">
        <v>33</v>
      </c>
      <c r="E35" s="73">
        <v>1</v>
      </c>
      <c r="F35" s="75"/>
      <c r="G35" s="42"/>
      <c r="H35" s="43">
        <f t="shared" si="0"/>
        <v>0</v>
      </c>
      <c r="I35" s="42"/>
      <c r="J35" s="42"/>
      <c r="K35" s="45">
        <f t="shared" si="14"/>
        <v>0</v>
      </c>
      <c r="L35" s="45">
        <f aca="true" t="shared" si="15" ref="L35:L112">ROUND(E35*F35,2)</f>
        <v>0</v>
      </c>
      <c r="M35" s="46">
        <f aca="true" t="shared" si="16" ref="M35:M112">ROUND(E35*H35,2)</f>
        <v>0</v>
      </c>
      <c r="N35" s="47">
        <f aca="true" t="shared" si="17" ref="N35:N112">ROUND(E35*I35,2)</f>
        <v>0</v>
      </c>
      <c r="O35" s="47">
        <f aca="true" t="shared" si="18" ref="O35:O112">ROUND(E35*J35,2)</f>
        <v>0</v>
      </c>
      <c r="P35" s="47">
        <f aca="true" t="shared" si="19" ref="P35:P112">SUM(M35:O35)</f>
        <v>0</v>
      </c>
    </row>
    <row r="36" spans="1:16" s="26" customFormat="1" ht="33" customHeight="1">
      <c r="A36" s="72" t="s">
        <v>160</v>
      </c>
      <c r="B36" s="73" t="s">
        <v>32</v>
      </c>
      <c r="C36" s="74" t="s">
        <v>141</v>
      </c>
      <c r="D36" s="73" t="s">
        <v>33</v>
      </c>
      <c r="E36" s="73">
        <v>2</v>
      </c>
      <c r="F36" s="75"/>
      <c r="G36" s="42"/>
      <c r="H36" s="43">
        <f t="shared" si="0"/>
        <v>0</v>
      </c>
      <c r="I36" s="42"/>
      <c r="J36" s="42"/>
      <c r="K36" s="45">
        <f t="shared" si="14"/>
        <v>0</v>
      </c>
      <c r="L36" s="45">
        <f t="shared" si="15"/>
        <v>0</v>
      </c>
      <c r="M36" s="46">
        <f t="shared" si="16"/>
        <v>0</v>
      </c>
      <c r="N36" s="47">
        <f t="shared" si="17"/>
        <v>0</v>
      </c>
      <c r="O36" s="47">
        <f t="shared" si="18"/>
        <v>0</v>
      </c>
      <c r="P36" s="47">
        <f t="shared" si="19"/>
        <v>0</v>
      </c>
    </row>
    <row r="37" spans="1:16" s="26" customFormat="1" ht="48" customHeight="1">
      <c r="A37" s="72" t="s">
        <v>161</v>
      </c>
      <c r="B37" s="73" t="s">
        <v>32</v>
      </c>
      <c r="C37" s="74" t="s">
        <v>142</v>
      </c>
      <c r="D37" s="73" t="s">
        <v>33</v>
      </c>
      <c r="E37" s="73">
        <v>4</v>
      </c>
      <c r="F37" s="75"/>
      <c r="G37" s="42"/>
      <c r="H37" s="43">
        <f t="shared" si="0"/>
        <v>0</v>
      </c>
      <c r="I37" s="42"/>
      <c r="J37" s="42"/>
      <c r="K37" s="45">
        <f t="shared" si="14"/>
        <v>0</v>
      </c>
      <c r="L37" s="45">
        <f t="shared" si="15"/>
        <v>0</v>
      </c>
      <c r="M37" s="46">
        <f t="shared" si="16"/>
        <v>0</v>
      </c>
      <c r="N37" s="47">
        <f t="shared" si="17"/>
        <v>0</v>
      </c>
      <c r="O37" s="47">
        <f t="shared" si="18"/>
        <v>0</v>
      </c>
      <c r="P37" s="47">
        <f t="shared" si="19"/>
        <v>0</v>
      </c>
    </row>
    <row r="38" spans="1:16" s="26" customFormat="1" ht="43.5" customHeight="1">
      <c r="A38" s="72" t="s">
        <v>162</v>
      </c>
      <c r="B38" s="73" t="s">
        <v>32</v>
      </c>
      <c r="C38" s="74" t="s">
        <v>143</v>
      </c>
      <c r="D38" s="73" t="s">
        <v>33</v>
      </c>
      <c r="E38" s="73">
        <v>3</v>
      </c>
      <c r="F38" s="75"/>
      <c r="G38" s="42"/>
      <c r="H38" s="43">
        <f t="shared" si="0"/>
        <v>0</v>
      </c>
      <c r="I38" s="42"/>
      <c r="J38" s="42"/>
      <c r="K38" s="45">
        <f t="shared" si="14"/>
        <v>0</v>
      </c>
      <c r="L38" s="45">
        <f t="shared" si="15"/>
        <v>0</v>
      </c>
      <c r="M38" s="46">
        <f t="shared" si="16"/>
        <v>0</v>
      </c>
      <c r="N38" s="47">
        <f t="shared" si="17"/>
        <v>0</v>
      </c>
      <c r="O38" s="47">
        <f t="shared" si="18"/>
        <v>0</v>
      </c>
      <c r="P38" s="47">
        <f t="shared" si="19"/>
        <v>0</v>
      </c>
    </row>
    <row r="39" spans="1:16" s="26" customFormat="1" ht="45" customHeight="1">
      <c r="A39" s="72" t="s">
        <v>163</v>
      </c>
      <c r="B39" s="73" t="s">
        <v>32</v>
      </c>
      <c r="C39" s="74" t="s">
        <v>144</v>
      </c>
      <c r="D39" s="73" t="s">
        <v>33</v>
      </c>
      <c r="E39" s="73">
        <v>5</v>
      </c>
      <c r="F39" s="75"/>
      <c r="G39" s="42"/>
      <c r="H39" s="43">
        <f t="shared" si="0"/>
        <v>0</v>
      </c>
      <c r="I39" s="42"/>
      <c r="J39" s="42"/>
      <c r="K39" s="45">
        <f t="shared" si="14"/>
        <v>0</v>
      </c>
      <c r="L39" s="45">
        <f t="shared" si="15"/>
        <v>0</v>
      </c>
      <c r="M39" s="46">
        <f t="shared" si="16"/>
        <v>0</v>
      </c>
      <c r="N39" s="47">
        <f t="shared" si="17"/>
        <v>0</v>
      </c>
      <c r="O39" s="47">
        <f t="shared" si="18"/>
        <v>0</v>
      </c>
      <c r="P39" s="47">
        <f t="shared" si="19"/>
        <v>0</v>
      </c>
    </row>
    <row r="40" spans="1:16" s="26" customFormat="1" ht="45.75" customHeight="1">
      <c r="A40" s="72" t="s">
        <v>164</v>
      </c>
      <c r="B40" s="73" t="s">
        <v>32</v>
      </c>
      <c r="C40" s="74" t="s">
        <v>145</v>
      </c>
      <c r="D40" s="73" t="s">
        <v>33</v>
      </c>
      <c r="E40" s="73">
        <v>4</v>
      </c>
      <c r="F40" s="75"/>
      <c r="G40" s="42"/>
      <c r="H40" s="43">
        <f t="shared" si="0"/>
        <v>0</v>
      </c>
      <c r="I40" s="42"/>
      <c r="J40" s="42"/>
      <c r="K40" s="45">
        <f t="shared" si="14"/>
        <v>0</v>
      </c>
      <c r="L40" s="45">
        <f t="shared" si="15"/>
        <v>0</v>
      </c>
      <c r="M40" s="46">
        <f t="shared" si="16"/>
        <v>0</v>
      </c>
      <c r="N40" s="47">
        <f t="shared" si="17"/>
        <v>0</v>
      </c>
      <c r="O40" s="47">
        <f t="shared" si="18"/>
        <v>0</v>
      </c>
      <c r="P40" s="47">
        <f t="shared" si="19"/>
        <v>0</v>
      </c>
    </row>
    <row r="41" spans="1:16" s="26" customFormat="1" ht="48.75" customHeight="1">
      <c r="A41" s="72" t="s">
        <v>165</v>
      </c>
      <c r="B41" s="73" t="s">
        <v>32</v>
      </c>
      <c r="C41" s="74" t="s">
        <v>146</v>
      </c>
      <c r="D41" s="73" t="s">
        <v>33</v>
      </c>
      <c r="E41" s="73">
        <v>4</v>
      </c>
      <c r="F41" s="75"/>
      <c r="G41" s="42"/>
      <c r="H41" s="43">
        <f t="shared" si="0"/>
        <v>0</v>
      </c>
      <c r="I41" s="42"/>
      <c r="J41" s="42"/>
      <c r="K41" s="45">
        <f t="shared" si="14"/>
        <v>0</v>
      </c>
      <c r="L41" s="45">
        <f t="shared" si="15"/>
        <v>0</v>
      </c>
      <c r="M41" s="46">
        <f t="shared" si="16"/>
        <v>0</v>
      </c>
      <c r="N41" s="47">
        <f t="shared" si="17"/>
        <v>0</v>
      </c>
      <c r="O41" s="47">
        <f t="shared" si="18"/>
        <v>0</v>
      </c>
      <c r="P41" s="47">
        <f t="shared" si="19"/>
        <v>0</v>
      </c>
    </row>
    <row r="42" spans="1:16" s="26" customFormat="1" ht="41.25" customHeight="1">
      <c r="A42" s="72" t="s">
        <v>166</v>
      </c>
      <c r="B42" s="73" t="s">
        <v>32</v>
      </c>
      <c r="C42" s="74" t="s">
        <v>149</v>
      </c>
      <c r="D42" s="73" t="s">
        <v>33</v>
      </c>
      <c r="E42" s="73">
        <v>2</v>
      </c>
      <c r="F42" s="75"/>
      <c r="G42" s="42"/>
      <c r="H42" s="43">
        <f t="shared" si="0"/>
        <v>0</v>
      </c>
      <c r="I42" s="42"/>
      <c r="J42" s="42"/>
      <c r="K42" s="45">
        <f t="shared" si="14"/>
        <v>0</v>
      </c>
      <c r="L42" s="45">
        <f t="shared" si="15"/>
        <v>0</v>
      </c>
      <c r="M42" s="46">
        <f t="shared" si="16"/>
        <v>0</v>
      </c>
      <c r="N42" s="47">
        <f t="shared" si="17"/>
        <v>0</v>
      </c>
      <c r="O42" s="47">
        <f t="shared" si="18"/>
        <v>0</v>
      </c>
      <c r="P42" s="47">
        <f t="shared" si="19"/>
        <v>0</v>
      </c>
    </row>
    <row r="43" spans="1:16" s="26" customFormat="1" ht="36.75" customHeight="1">
      <c r="A43" s="72" t="s">
        <v>167</v>
      </c>
      <c r="B43" s="73" t="s">
        <v>32</v>
      </c>
      <c r="C43" s="74" t="s">
        <v>150</v>
      </c>
      <c r="D43" s="73" t="s">
        <v>33</v>
      </c>
      <c r="E43" s="73">
        <v>8</v>
      </c>
      <c r="F43" s="75"/>
      <c r="G43" s="42"/>
      <c r="H43" s="43">
        <f t="shared" si="0"/>
        <v>0</v>
      </c>
      <c r="I43" s="42"/>
      <c r="J43" s="42"/>
      <c r="K43" s="45">
        <f t="shared" si="14"/>
        <v>0</v>
      </c>
      <c r="L43" s="45">
        <f t="shared" si="15"/>
        <v>0</v>
      </c>
      <c r="M43" s="46">
        <f t="shared" si="16"/>
        <v>0</v>
      </c>
      <c r="N43" s="47">
        <f t="shared" si="17"/>
        <v>0</v>
      </c>
      <c r="O43" s="47">
        <f t="shared" si="18"/>
        <v>0</v>
      </c>
      <c r="P43" s="47">
        <f t="shared" si="19"/>
        <v>0</v>
      </c>
    </row>
    <row r="44" spans="1:16" s="26" customFormat="1" ht="50.25" customHeight="1">
      <c r="A44" s="72" t="s">
        <v>168</v>
      </c>
      <c r="B44" s="73" t="s">
        <v>32</v>
      </c>
      <c r="C44" s="74" t="s">
        <v>151</v>
      </c>
      <c r="D44" s="73" t="s">
        <v>33</v>
      </c>
      <c r="E44" s="73">
        <v>4</v>
      </c>
      <c r="F44" s="75"/>
      <c r="G44" s="42"/>
      <c r="H44" s="43">
        <f t="shared" si="0"/>
        <v>0</v>
      </c>
      <c r="I44" s="42"/>
      <c r="J44" s="42"/>
      <c r="K44" s="45">
        <f t="shared" si="14"/>
        <v>0</v>
      </c>
      <c r="L44" s="45">
        <f t="shared" si="15"/>
        <v>0</v>
      </c>
      <c r="M44" s="46">
        <f t="shared" si="16"/>
        <v>0</v>
      </c>
      <c r="N44" s="47">
        <f t="shared" si="17"/>
        <v>0</v>
      </c>
      <c r="O44" s="47">
        <f t="shared" si="18"/>
        <v>0</v>
      </c>
      <c r="P44" s="47">
        <f t="shared" si="19"/>
        <v>0</v>
      </c>
    </row>
    <row r="45" spans="1:16" s="26" customFormat="1" ht="39" customHeight="1">
      <c r="A45" s="72" t="s">
        <v>169</v>
      </c>
      <c r="B45" s="73" t="s">
        <v>32</v>
      </c>
      <c r="C45" s="74" t="s">
        <v>152</v>
      </c>
      <c r="D45" s="73" t="s">
        <v>33</v>
      </c>
      <c r="E45" s="73">
        <v>1</v>
      </c>
      <c r="F45" s="75"/>
      <c r="G45" s="42"/>
      <c r="H45" s="43">
        <f t="shared" si="0"/>
        <v>0</v>
      </c>
      <c r="I45" s="42"/>
      <c r="J45" s="42"/>
      <c r="K45" s="45">
        <f t="shared" si="14"/>
        <v>0</v>
      </c>
      <c r="L45" s="45">
        <f t="shared" si="15"/>
        <v>0</v>
      </c>
      <c r="M45" s="46">
        <f t="shared" si="16"/>
        <v>0</v>
      </c>
      <c r="N45" s="47">
        <f t="shared" si="17"/>
        <v>0</v>
      </c>
      <c r="O45" s="47">
        <f t="shared" si="18"/>
        <v>0</v>
      </c>
      <c r="P45" s="47">
        <f t="shared" si="19"/>
        <v>0</v>
      </c>
    </row>
    <row r="46" spans="1:16" s="26" customFormat="1" ht="36" customHeight="1">
      <c r="A46" s="72" t="s">
        <v>170</v>
      </c>
      <c r="B46" s="73" t="s">
        <v>32</v>
      </c>
      <c r="C46" s="74" t="s">
        <v>153</v>
      </c>
      <c r="D46" s="73" t="s">
        <v>33</v>
      </c>
      <c r="E46" s="73">
        <v>2</v>
      </c>
      <c r="F46" s="75"/>
      <c r="G46" s="42"/>
      <c r="H46" s="43">
        <f t="shared" si="0"/>
        <v>0</v>
      </c>
      <c r="I46" s="42"/>
      <c r="J46" s="42"/>
      <c r="K46" s="45">
        <f t="shared" si="14"/>
        <v>0</v>
      </c>
      <c r="L46" s="45">
        <f t="shared" si="15"/>
        <v>0</v>
      </c>
      <c r="M46" s="46">
        <f t="shared" si="16"/>
        <v>0</v>
      </c>
      <c r="N46" s="47">
        <f t="shared" si="17"/>
        <v>0</v>
      </c>
      <c r="O46" s="47">
        <f t="shared" si="18"/>
        <v>0</v>
      </c>
      <c r="P46" s="47">
        <f t="shared" si="19"/>
        <v>0</v>
      </c>
    </row>
    <row r="47" spans="1:16" s="26" customFormat="1" ht="45" customHeight="1">
      <c r="A47" s="72" t="s">
        <v>171</v>
      </c>
      <c r="B47" s="73" t="s">
        <v>35</v>
      </c>
      <c r="C47" s="74" t="s">
        <v>154</v>
      </c>
      <c r="D47" s="73" t="s">
        <v>33</v>
      </c>
      <c r="E47" s="73">
        <v>2</v>
      </c>
      <c r="F47" s="75"/>
      <c r="G47" s="42"/>
      <c r="H47" s="43">
        <f t="shared" si="0"/>
        <v>0</v>
      </c>
      <c r="I47" s="42"/>
      <c r="J47" s="42"/>
      <c r="K47" s="45">
        <f t="shared" si="14"/>
        <v>0</v>
      </c>
      <c r="L47" s="45">
        <f t="shared" si="15"/>
        <v>0</v>
      </c>
      <c r="M47" s="46">
        <f t="shared" si="16"/>
        <v>0</v>
      </c>
      <c r="N47" s="47">
        <f t="shared" si="17"/>
        <v>0</v>
      </c>
      <c r="O47" s="47">
        <f t="shared" si="18"/>
        <v>0</v>
      </c>
      <c r="P47" s="47">
        <f t="shared" si="19"/>
        <v>0</v>
      </c>
    </row>
    <row r="48" spans="1:16" s="26" customFormat="1" ht="51" customHeight="1">
      <c r="A48" s="72" t="s">
        <v>172</v>
      </c>
      <c r="B48" s="73" t="s">
        <v>35</v>
      </c>
      <c r="C48" s="126" t="s">
        <v>155</v>
      </c>
      <c r="D48" s="277" t="s">
        <v>24</v>
      </c>
      <c r="E48" s="277">
        <v>1</v>
      </c>
      <c r="F48" s="75"/>
      <c r="G48" s="42"/>
      <c r="H48" s="43">
        <f t="shared" si="0"/>
        <v>0</v>
      </c>
      <c r="I48" s="42"/>
      <c r="J48" s="42"/>
      <c r="K48" s="45">
        <f t="shared" si="14"/>
        <v>0</v>
      </c>
      <c r="L48" s="45">
        <f t="shared" si="15"/>
        <v>0</v>
      </c>
      <c r="M48" s="46">
        <f t="shared" si="16"/>
        <v>0</v>
      </c>
      <c r="N48" s="47">
        <f t="shared" si="17"/>
        <v>0</v>
      </c>
      <c r="O48" s="47">
        <f t="shared" si="18"/>
        <v>0</v>
      </c>
      <c r="P48" s="47">
        <f t="shared" si="19"/>
        <v>0</v>
      </c>
    </row>
    <row r="49" spans="1:16" s="26" customFormat="1" ht="48" customHeight="1">
      <c r="A49" s="72" t="s">
        <v>173</v>
      </c>
      <c r="B49" s="73" t="s">
        <v>35</v>
      </c>
      <c r="C49" s="126" t="s">
        <v>156</v>
      </c>
      <c r="D49" s="277" t="s">
        <v>33</v>
      </c>
      <c r="E49" s="277">
        <v>1</v>
      </c>
      <c r="F49" s="75"/>
      <c r="G49" s="42"/>
      <c r="H49" s="43">
        <f t="shared" si="0"/>
        <v>0</v>
      </c>
      <c r="I49" s="42"/>
      <c r="J49" s="42"/>
      <c r="K49" s="45">
        <f t="shared" si="14"/>
        <v>0</v>
      </c>
      <c r="L49" s="45">
        <f t="shared" si="15"/>
        <v>0</v>
      </c>
      <c r="M49" s="46">
        <f t="shared" si="16"/>
        <v>0</v>
      </c>
      <c r="N49" s="47">
        <f t="shared" si="17"/>
        <v>0</v>
      </c>
      <c r="O49" s="47">
        <f t="shared" si="18"/>
        <v>0</v>
      </c>
      <c r="P49" s="47">
        <f t="shared" si="19"/>
        <v>0</v>
      </c>
    </row>
    <row r="50" spans="1:16" s="26" customFormat="1" ht="37.5" customHeight="1">
      <c r="A50" s="122" t="s">
        <v>174</v>
      </c>
      <c r="B50" s="73" t="s">
        <v>35</v>
      </c>
      <c r="C50" s="74" t="s">
        <v>157</v>
      </c>
      <c r="D50" s="73" t="s">
        <v>33</v>
      </c>
      <c r="E50" s="73">
        <v>3</v>
      </c>
      <c r="F50" s="75"/>
      <c r="G50" s="42"/>
      <c r="H50" s="43">
        <f t="shared" si="0"/>
        <v>0</v>
      </c>
      <c r="I50" s="42"/>
      <c r="J50" s="42"/>
      <c r="K50" s="45">
        <f t="shared" si="14"/>
        <v>0</v>
      </c>
      <c r="L50" s="45">
        <f t="shared" si="15"/>
        <v>0</v>
      </c>
      <c r="M50" s="46">
        <f t="shared" si="16"/>
        <v>0</v>
      </c>
      <c r="N50" s="47">
        <f t="shared" si="17"/>
        <v>0</v>
      </c>
      <c r="O50" s="47">
        <f t="shared" si="18"/>
        <v>0</v>
      </c>
      <c r="P50" s="47">
        <f t="shared" si="19"/>
        <v>0</v>
      </c>
    </row>
    <row r="51" spans="1:16" s="26" customFormat="1" ht="37.5" customHeight="1">
      <c r="A51" s="72" t="s">
        <v>175</v>
      </c>
      <c r="B51" s="73" t="s">
        <v>35</v>
      </c>
      <c r="C51" s="74" t="s">
        <v>158</v>
      </c>
      <c r="D51" s="73" t="s">
        <v>33</v>
      </c>
      <c r="E51" s="73">
        <v>2</v>
      </c>
      <c r="F51" s="75"/>
      <c r="G51" s="42"/>
      <c r="H51" s="43">
        <f>ROUND(F51*G51,2)</f>
        <v>0</v>
      </c>
      <c r="I51" s="42"/>
      <c r="J51" s="42"/>
      <c r="K51" s="45">
        <f>SUM(H51:J51)</f>
        <v>0</v>
      </c>
      <c r="L51" s="45">
        <f>ROUND(E51*F51,2)</f>
        <v>0</v>
      </c>
      <c r="M51" s="46">
        <f>ROUND(E51*H51,2)</f>
        <v>0</v>
      </c>
      <c r="N51" s="47">
        <f>ROUND(E51*I51,2)</f>
        <v>0</v>
      </c>
      <c r="O51" s="47">
        <f>ROUND(E51*J51,2)</f>
        <v>0</v>
      </c>
      <c r="P51" s="47">
        <f>SUM(M51:O51)</f>
        <v>0</v>
      </c>
    </row>
    <row r="52" spans="1:16" s="26" customFormat="1" ht="37.5" customHeight="1">
      <c r="A52" s="72" t="s">
        <v>178</v>
      </c>
      <c r="B52" s="73" t="s">
        <v>35</v>
      </c>
      <c r="C52" s="74" t="s">
        <v>176</v>
      </c>
      <c r="D52" s="73" t="s">
        <v>33</v>
      </c>
      <c r="E52" s="73">
        <v>2</v>
      </c>
      <c r="F52" s="75"/>
      <c r="G52" s="42"/>
      <c r="H52" s="43">
        <f>ROUND(F52*G52,2)</f>
        <v>0</v>
      </c>
      <c r="I52" s="42"/>
      <c r="J52" s="42"/>
      <c r="K52" s="45">
        <f>SUM(H52:J52)</f>
        <v>0</v>
      </c>
      <c r="L52" s="45">
        <f>ROUND(E52*F52,2)</f>
        <v>0</v>
      </c>
      <c r="M52" s="46">
        <f>ROUND(E52*H52,2)</f>
        <v>0</v>
      </c>
      <c r="N52" s="47">
        <f>ROUND(E52*I52,2)</f>
        <v>0</v>
      </c>
      <c r="O52" s="47">
        <f>ROUND(E52*J52,2)</f>
        <v>0</v>
      </c>
      <c r="P52" s="47">
        <f>SUM(M52:O52)</f>
        <v>0</v>
      </c>
    </row>
    <row r="53" spans="1:16" s="26" customFormat="1" ht="51" customHeight="1">
      <c r="A53" s="72" t="s">
        <v>179</v>
      </c>
      <c r="B53" s="73" t="s">
        <v>35</v>
      </c>
      <c r="C53" s="74" t="s">
        <v>177</v>
      </c>
      <c r="D53" s="73" t="s">
        <v>24</v>
      </c>
      <c r="E53" s="73">
        <v>20</v>
      </c>
      <c r="F53" s="75"/>
      <c r="G53" s="42"/>
      <c r="H53" s="43">
        <f>ROUND(F53*G53,2)</f>
        <v>0</v>
      </c>
      <c r="I53" s="42"/>
      <c r="J53" s="42"/>
      <c r="K53" s="45">
        <f>SUM(H53:J53)</f>
        <v>0</v>
      </c>
      <c r="L53" s="45">
        <f>ROUND(E53*F53,2)</f>
        <v>0</v>
      </c>
      <c r="M53" s="46">
        <f>ROUND(E53*H53,2)</f>
        <v>0</v>
      </c>
      <c r="N53" s="47">
        <f>ROUND(E53*I53,2)</f>
        <v>0</v>
      </c>
      <c r="O53" s="47">
        <f>ROUND(E53*J53,2)</f>
        <v>0</v>
      </c>
      <c r="P53" s="47">
        <f>SUM(M53:O53)</f>
        <v>0</v>
      </c>
    </row>
    <row r="54" spans="1:16" s="26" customFormat="1" ht="40.5" customHeight="1">
      <c r="A54" s="72" t="s">
        <v>180</v>
      </c>
      <c r="B54" s="73" t="s">
        <v>32</v>
      </c>
      <c r="C54" s="74" t="s">
        <v>442</v>
      </c>
      <c r="D54" s="73" t="s">
        <v>363</v>
      </c>
      <c r="E54" s="73">
        <v>6</v>
      </c>
      <c r="F54" s="75"/>
      <c r="G54" s="42"/>
      <c r="H54" s="43">
        <f t="shared" si="0"/>
        <v>0</v>
      </c>
      <c r="I54" s="42"/>
      <c r="J54" s="42"/>
      <c r="K54" s="45">
        <f t="shared" si="14"/>
        <v>0</v>
      </c>
      <c r="L54" s="45">
        <f t="shared" si="15"/>
        <v>0</v>
      </c>
      <c r="M54" s="46">
        <f t="shared" si="16"/>
        <v>0</v>
      </c>
      <c r="N54" s="47">
        <f t="shared" si="17"/>
        <v>0</v>
      </c>
      <c r="O54" s="47">
        <f t="shared" si="18"/>
        <v>0</v>
      </c>
      <c r="P54" s="47">
        <f t="shared" si="19"/>
        <v>0</v>
      </c>
    </row>
    <row r="55" spans="1:16" s="26" customFormat="1" ht="32.25" customHeight="1">
      <c r="A55" s="72" t="s">
        <v>181</v>
      </c>
      <c r="B55" s="73" t="s">
        <v>32</v>
      </c>
      <c r="C55" s="74" t="s">
        <v>443</v>
      </c>
      <c r="D55" s="73" t="s">
        <v>363</v>
      </c>
      <c r="E55" s="73">
        <v>4</v>
      </c>
      <c r="F55" s="75"/>
      <c r="G55" s="42"/>
      <c r="H55" s="43">
        <f t="shared" si="0"/>
        <v>0</v>
      </c>
      <c r="I55" s="42"/>
      <c r="J55" s="42"/>
      <c r="K55" s="45">
        <f t="shared" si="14"/>
        <v>0</v>
      </c>
      <c r="L55" s="45">
        <f t="shared" si="15"/>
        <v>0</v>
      </c>
      <c r="M55" s="46">
        <f t="shared" si="16"/>
        <v>0</v>
      </c>
      <c r="N55" s="47">
        <f t="shared" si="17"/>
        <v>0</v>
      </c>
      <c r="O55" s="47">
        <f t="shared" si="18"/>
        <v>0</v>
      </c>
      <c r="P55" s="47">
        <f t="shared" si="19"/>
        <v>0</v>
      </c>
    </row>
    <row r="56" spans="1:16" s="26" customFormat="1" ht="32.25" customHeight="1">
      <c r="A56" s="72" t="s">
        <v>182</v>
      </c>
      <c r="B56" s="73" t="s">
        <v>32</v>
      </c>
      <c r="C56" s="74" t="s">
        <v>444</v>
      </c>
      <c r="D56" s="73" t="s">
        <v>363</v>
      </c>
      <c r="E56" s="73">
        <v>1</v>
      </c>
      <c r="F56" s="75"/>
      <c r="G56" s="42"/>
      <c r="H56" s="43">
        <f>ROUND(F56*G56,2)</f>
        <v>0</v>
      </c>
      <c r="I56" s="42"/>
      <c r="J56" s="42"/>
      <c r="K56" s="45">
        <f>SUM(H56:J56)</f>
        <v>0</v>
      </c>
      <c r="L56" s="45">
        <f>ROUND(E56*F56,2)</f>
        <v>0</v>
      </c>
      <c r="M56" s="46">
        <f>ROUND(E56*H56,2)</f>
        <v>0</v>
      </c>
      <c r="N56" s="47">
        <f>ROUND(E56*I56,2)</f>
        <v>0</v>
      </c>
      <c r="O56" s="47">
        <f>ROUND(E56*J56,2)</f>
        <v>0</v>
      </c>
      <c r="P56" s="47">
        <f>SUM(M56:O56)</f>
        <v>0</v>
      </c>
    </row>
    <row r="57" spans="1:16" s="26" customFormat="1" ht="30" customHeight="1">
      <c r="A57" s="72" t="s">
        <v>183</v>
      </c>
      <c r="B57" s="73" t="s">
        <v>32</v>
      </c>
      <c r="C57" s="74" t="s">
        <v>34</v>
      </c>
      <c r="D57" s="73" t="s">
        <v>24</v>
      </c>
      <c r="E57" s="73">
        <v>1</v>
      </c>
      <c r="F57" s="75"/>
      <c r="G57" s="42"/>
      <c r="H57" s="43">
        <v>0</v>
      </c>
      <c r="I57" s="42"/>
      <c r="J57" s="42"/>
      <c r="K57" s="45">
        <f t="shared" si="14"/>
        <v>0</v>
      </c>
      <c r="L57" s="45">
        <f t="shared" si="15"/>
        <v>0</v>
      </c>
      <c r="M57" s="46">
        <f t="shared" si="16"/>
        <v>0</v>
      </c>
      <c r="N57" s="47">
        <f t="shared" si="17"/>
        <v>0</v>
      </c>
      <c r="O57" s="47">
        <f t="shared" si="18"/>
        <v>0</v>
      </c>
      <c r="P57" s="47">
        <f t="shared" si="19"/>
        <v>0</v>
      </c>
    </row>
    <row r="58" spans="1:16" s="26" customFormat="1" ht="15">
      <c r="A58" s="123" t="s">
        <v>103</v>
      </c>
      <c r="B58" s="124"/>
      <c r="C58" s="377" t="s">
        <v>203</v>
      </c>
      <c r="D58" s="378"/>
      <c r="E58" s="378"/>
      <c r="F58" s="378"/>
      <c r="G58" s="378"/>
      <c r="H58" s="378"/>
      <c r="I58" s="378"/>
      <c r="J58" s="378"/>
      <c r="K58" s="379"/>
      <c r="L58" s="111">
        <f>SUM(L59:L67)</f>
        <v>0</v>
      </c>
      <c r="M58" s="111">
        <f>SUM(M59:M67)</f>
        <v>0</v>
      </c>
      <c r="N58" s="111">
        <f>SUM(N59:N67)</f>
        <v>0</v>
      </c>
      <c r="O58" s="111">
        <f>SUM(O59:O67)</f>
        <v>0</v>
      </c>
      <c r="P58" s="111">
        <f>SUM(P59:P67)</f>
        <v>0</v>
      </c>
    </row>
    <row r="59" spans="1:16" s="26" customFormat="1" ht="26.25" customHeight="1">
      <c r="A59" s="72" t="s">
        <v>184</v>
      </c>
      <c r="B59" s="73" t="s">
        <v>32</v>
      </c>
      <c r="C59" s="74" t="s">
        <v>185</v>
      </c>
      <c r="D59" s="73" t="s">
        <v>33</v>
      </c>
      <c r="E59" s="73">
        <v>8</v>
      </c>
      <c r="F59" s="75"/>
      <c r="G59" s="42"/>
      <c r="H59" s="43">
        <f>ROUND(F59*G59,2)</f>
        <v>0</v>
      </c>
      <c r="I59" s="42"/>
      <c r="J59" s="42"/>
      <c r="K59" s="45">
        <f>SUM(H59:J59)</f>
        <v>0</v>
      </c>
      <c r="L59" s="45">
        <f>ROUND(E59*F59,2)</f>
        <v>0</v>
      </c>
      <c r="M59" s="46">
        <f>ROUND(E59*H59,2)</f>
        <v>0</v>
      </c>
      <c r="N59" s="47">
        <f>ROUND(E59*I59,2)</f>
        <v>0</v>
      </c>
      <c r="O59" s="47">
        <f>ROUND(E59*J59,2)</f>
        <v>0</v>
      </c>
      <c r="P59" s="47">
        <f>SUM(M59:O59)</f>
        <v>0</v>
      </c>
    </row>
    <row r="60" spans="1:16" s="26" customFormat="1" ht="28.5" customHeight="1">
      <c r="A60" s="72" t="s">
        <v>191</v>
      </c>
      <c r="B60" s="73" t="s">
        <v>32</v>
      </c>
      <c r="C60" s="74" t="s">
        <v>186</v>
      </c>
      <c r="D60" s="73" t="s">
        <v>33</v>
      </c>
      <c r="E60" s="73">
        <v>32</v>
      </c>
      <c r="F60" s="75"/>
      <c r="G60" s="42"/>
      <c r="H60" s="43">
        <f aca="true" t="shared" si="20" ref="H60:H66">ROUND(F60*G60,2)</f>
        <v>0</v>
      </c>
      <c r="I60" s="42"/>
      <c r="J60" s="42"/>
      <c r="K60" s="45">
        <f aca="true" t="shared" si="21" ref="K60:K66">SUM(H60:J60)</f>
        <v>0</v>
      </c>
      <c r="L60" s="45">
        <f aca="true" t="shared" si="22" ref="L60:L66">ROUND(E60*F60,2)</f>
        <v>0</v>
      </c>
      <c r="M60" s="46">
        <f aca="true" t="shared" si="23" ref="M60:M66">ROUND(E60*H60,2)</f>
        <v>0</v>
      </c>
      <c r="N60" s="47">
        <f aca="true" t="shared" si="24" ref="N60:N66">ROUND(E60*I60,2)</f>
        <v>0</v>
      </c>
      <c r="O60" s="47">
        <f aca="true" t="shared" si="25" ref="O60:O66">ROUND(E60*J60,2)</f>
        <v>0</v>
      </c>
      <c r="P60" s="47">
        <f aca="true" t="shared" si="26" ref="P60:P66">SUM(M60:O60)</f>
        <v>0</v>
      </c>
    </row>
    <row r="61" spans="1:16" s="26" customFormat="1" ht="26.25" customHeight="1">
      <c r="A61" s="72" t="s">
        <v>192</v>
      </c>
      <c r="B61" s="73" t="s">
        <v>32</v>
      </c>
      <c r="C61" s="74" t="s">
        <v>187</v>
      </c>
      <c r="D61" s="73" t="s">
        <v>33</v>
      </c>
      <c r="E61" s="73">
        <v>6</v>
      </c>
      <c r="F61" s="75"/>
      <c r="G61" s="42"/>
      <c r="H61" s="43">
        <f t="shared" si="20"/>
        <v>0</v>
      </c>
      <c r="I61" s="42"/>
      <c r="J61" s="42"/>
      <c r="K61" s="45">
        <f t="shared" si="21"/>
        <v>0</v>
      </c>
      <c r="L61" s="45">
        <f t="shared" si="22"/>
        <v>0</v>
      </c>
      <c r="M61" s="46">
        <f t="shared" si="23"/>
        <v>0</v>
      </c>
      <c r="N61" s="47">
        <f t="shared" si="24"/>
        <v>0</v>
      </c>
      <c r="O61" s="47">
        <f t="shared" si="25"/>
        <v>0</v>
      </c>
      <c r="P61" s="47">
        <f t="shared" si="26"/>
        <v>0</v>
      </c>
    </row>
    <row r="62" spans="1:16" s="26" customFormat="1" ht="27" customHeight="1">
      <c r="A62" s="72" t="s">
        <v>193</v>
      </c>
      <c r="B62" s="73" t="s">
        <v>32</v>
      </c>
      <c r="C62" s="74" t="s">
        <v>188</v>
      </c>
      <c r="D62" s="73" t="s">
        <v>33</v>
      </c>
      <c r="E62" s="73">
        <v>4</v>
      </c>
      <c r="F62" s="75"/>
      <c r="G62" s="42"/>
      <c r="H62" s="43">
        <f t="shared" si="20"/>
        <v>0</v>
      </c>
      <c r="I62" s="42"/>
      <c r="J62" s="42"/>
      <c r="K62" s="45">
        <f t="shared" si="21"/>
        <v>0</v>
      </c>
      <c r="L62" s="45">
        <f t="shared" si="22"/>
        <v>0</v>
      </c>
      <c r="M62" s="46">
        <f t="shared" si="23"/>
        <v>0</v>
      </c>
      <c r="N62" s="47">
        <f t="shared" si="24"/>
        <v>0</v>
      </c>
      <c r="O62" s="47">
        <f t="shared" si="25"/>
        <v>0</v>
      </c>
      <c r="P62" s="47">
        <f t="shared" si="26"/>
        <v>0</v>
      </c>
    </row>
    <row r="63" spans="1:16" s="26" customFormat="1" ht="30" customHeight="1">
      <c r="A63" s="72" t="s">
        <v>194</v>
      </c>
      <c r="B63" s="73" t="s">
        <v>32</v>
      </c>
      <c r="C63" s="74" t="s">
        <v>358</v>
      </c>
      <c r="D63" s="73" t="s">
        <v>33</v>
      </c>
      <c r="E63" s="73">
        <v>2</v>
      </c>
      <c r="F63" s="75"/>
      <c r="G63" s="42"/>
      <c r="H63" s="43">
        <f t="shared" si="20"/>
        <v>0</v>
      </c>
      <c r="I63" s="42"/>
      <c r="J63" s="42"/>
      <c r="K63" s="45">
        <f t="shared" si="21"/>
        <v>0</v>
      </c>
      <c r="L63" s="45">
        <f t="shared" si="22"/>
        <v>0</v>
      </c>
      <c r="M63" s="46">
        <f t="shared" si="23"/>
        <v>0</v>
      </c>
      <c r="N63" s="47">
        <f t="shared" si="24"/>
        <v>0</v>
      </c>
      <c r="O63" s="47">
        <f t="shared" si="25"/>
        <v>0</v>
      </c>
      <c r="P63" s="47">
        <f t="shared" si="26"/>
        <v>0</v>
      </c>
    </row>
    <row r="64" spans="1:16" s="26" customFormat="1" ht="30" customHeight="1">
      <c r="A64" s="72" t="s">
        <v>195</v>
      </c>
      <c r="B64" s="73" t="s">
        <v>32</v>
      </c>
      <c r="C64" s="79" t="s">
        <v>359</v>
      </c>
      <c r="D64" s="80" t="s">
        <v>33</v>
      </c>
      <c r="E64" s="80">
        <v>2</v>
      </c>
      <c r="F64" s="81"/>
      <c r="G64" s="82"/>
      <c r="H64" s="42">
        <f>ROUND(F64*G64,2)</f>
        <v>0</v>
      </c>
      <c r="I64" s="82"/>
      <c r="J64" s="82"/>
      <c r="K64" s="84">
        <f>SUM(H64:J64)</f>
        <v>0</v>
      </c>
      <c r="L64" s="84">
        <f>ROUND(E64*F64,2)</f>
        <v>0</v>
      </c>
      <c r="M64" s="127">
        <f>ROUND(E64*H64,2)</f>
        <v>0</v>
      </c>
      <c r="N64" s="128">
        <f>ROUND(E64*I64,2)</f>
        <v>0</v>
      </c>
      <c r="O64" s="128">
        <f>ROUND(E64*J64,2)</f>
        <v>0</v>
      </c>
      <c r="P64" s="128">
        <f>SUM(M64:O64)</f>
        <v>0</v>
      </c>
    </row>
    <row r="65" spans="1:16" s="26" customFormat="1" ht="30" customHeight="1">
      <c r="A65" s="72" t="s">
        <v>196</v>
      </c>
      <c r="B65" s="73" t="s">
        <v>32</v>
      </c>
      <c r="C65" s="79" t="s">
        <v>189</v>
      </c>
      <c r="D65" s="80" t="s">
        <v>33</v>
      </c>
      <c r="E65" s="80">
        <v>2</v>
      </c>
      <c r="F65" s="81"/>
      <c r="G65" s="82"/>
      <c r="H65" s="42">
        <f t="shared" si="20"/>
        <v>0</v>
      </c>
      <c r="I65" s="82"/>
      <c r="J65" s="82"/>
      <c r="K65" s="84">
        <f t="shared" si="21"/>
        <v>0</v>
      </c>
      <c r="L65" s="84">
        <f t="shared" si="22"/>
        <v>0</v>
      </c>
      <c r="M65" s="127">
        <f t="shared" si="23"/>
        <v>0</v>
      </c>
      <c r="N65" s="128">
        <f t="shared" si="24"/>
        <v>0</v>
      </c>
      <c r="O65" s="128">
        <f t="shared" si="25"/>
        <v>0</v>
      </c>
      <c r="P65" s="128">
        <f t="shared" si="26"/>
        <v>0</v>
      </c>
    </row>
    <row r="66" spans="1:16" s="26" customFormat="1" ht="30.75" customHeight="1">
      <c r="A66" s="72" t="s">
        <v>355</v>
      </c>
      <c r="B66" s="80" t="s">
        <v>32</v>
      </c>
      <c r="C66" s="74" t="s">
        <v>190</v>
      </c>
      <c r="D66" s="73" t="s">
        <v>33</v>
      </c>
      <c r="E66" s="73">
        <v>2</v>
      </c>
      <c r="F66" s="75"/>
      <c r="G66" s="42"/>
      <c r="H66" s="42">
        <f t="shared" si="20"/>
        <v>0</v>
      </c>
      <c r="I66" s="42"/>
      <c r="J66" s="42"/>
      <c r="K66" s="144">
        <f t="shared" si="21"/>
        <v>0</v>
      </c>
      <c r="L66" s="144">
        <f t="shared" si="22"/>
        <v>0</v>
      </c>
      <c r="M66" s="145">
        <f t="shared" si="23"/>
        <v>0</v>
      </c>
      <c r="N66" s="145">
        <f t="shared" si="24"/>
        <v>0</v>
      </c>
      <c r="O66" s="145">
        <f t="shared" si="25"/>
        <v>0</v>
      </c>
      <c r="P66" s="146">
        <f t="shared" si="26"/>
        <v>0</v>
      </c>
    </row>
    <row r="67" spans="1:16" s="26" customFormat="1" ht="30.75" customHeight="1">
      <c r="A67" s="72" t="s">
        <v>357</v>
      </c>
      <c r="B67" s="80" t="s">
        <v>32</v>
      </c>
      <c r="C67" s="74" t="s">
        <v>356</v>
      </c>
      <c r="D67" s="73" t="s">
        <v>24</v>
      </c>
      <c r="E67" s="73">
        <v>1</v>
      </c>
      <c r="F67" s="75"/>
      <c r="G67" s="42"/>
      <c r="H67" s="42">
        <f>ROUND(F67*G67,2)</f>
        <v>0</v>
      </c>
      <c r="I67" s="42"/>
      <c r="J67" s="42"/>
      <c r="K67" s="144">
        <f>SUM(H67:J67)</f>
        <v>0</v>
      </c>
      <c r="L67" s="144">
        <f>ROUND(E67*F67,2)</f>
        <v>0</v>
      </c>
      <c r="M67" s="145">
        <f>ROUND(E67*H67,2)</f>
        <v>0</v>
      </c>
      <c r="N67" s="145">
        <f>ROUND(E67*I67,2)</f>
        <v>0</v>
      </c>
      <c r="O67" s="145">
        <f>ROUND(E67*J67,2)</f>
        <v>0</v>
      </c>
      <c r="P67" s="146">
        <f>SUM(M67:O67)</f>
        <v>0</v>
      </c>
    </row>
    <row r="68" spans="1:16" s="26" customFormat="1" ht="14.25" customHeight="1">
      <c r="A68" s="123" t="s">
        <v>104</v>
      </c>
      <c r="B68" s="124"/>
      <c r="C68" s="362" t="s">
        <v>204</v>
      </c>
      <c r="D68" s="363"/>
      <c r="E68" s="363"/>
      <c r="F68" s="363"/>
      <c r="G68" s="363"/>
      <c r="H68" s="363"/>
      <c r="I68" s="363"/>
      <c r="J68" s="363"/>
      <c r="K68" s="364"/>
      <c r="L68" s="131">
        <f>SUM(L69:L91)</f>
        <v>0</v>
      </c>
      <c r="M68" s="131">
        <f>SUM(M69:M91)</f>
        <v>0</v>
      </c>
      <c r="N68" s="131">
        <f>SUM(N69:N91)</f>
        <v>0</v>
      </c>
      <c r="O68" s="131">
        <f>SUM(O69:O91)</f>
        <v>0</v>
      </c>
      <c r="P68" s="131">
        <f>SUM(P69:P91)</f>
        <v>0</v>
      </c>
    </row>
    <row r="69" spans="1:16" s="26" customFormat="1" ht="48" customHeight="1">
      <c r="A69" s="72" t="s">
        <v>205</v>
      </c>
      <c r="B69" s="86" t="s">
        <v>32</v>
      </c>
      <c r="C69" s="85" t="s">
        <v>197</v>
      </c>
      <c r="D69" s="86" t="s">
        <v>36</v>
      </c>
      <c r="E69" s="86">
        <v>36</v>
      </c>
      <c r="F69" s="87"/>
      <c r="G69" s="70"/>
      <c r="H69" s="43">
        <f>ROUND(F69*G69,2)</f>
        <v>0</v>
      </c>
      <c r="I69" s="70"/>
      <c r="J69" s="70"/>
      <c r="K69" s="78">
        <f t="shared" si="14"/>
        <v>0</v>
      </c>
      <c r="L69" s="78">
        <f>ROUND(E69*F69,2)</f>
        <v>0</v>
      </c>
      <c r="M69" s="129">
        <f t="shared" si="16"/>
        <v>0</v>
      </c>
      <c r="N69" s="130">
        <f t="shared" si="17"/>
        <v>0</v>
      </c>
      <c r="O69" s="130">
        <f t="shared" si="18"/>
        <v>0</v>
      </c>
      <c r="P69" s="130">
        <f t="shared" si="19"/>
        <v>0</v>
      </c>
    </row>
    <row r="70" spans="1:16" s="26" customFormat="1" ht="48.75" customHeight="1">
      <c r="A70" s="72" t="s">
        <v>223</v>
      </c>
      <c r="B70" s="73" t="s">
        <v>32</v>
      </c>
      <c r="C70" s="74" t="s">
        <v>198</v>
      </c>
      <c r="D70" s="73" t="s">
        <v>36</v>
      </c>
      <c r="E70" s="73">
        <v>10</v>
      </c>
      <c r="F70" s="75"/>
      <c r="G70" s="42"/>
      <c r="H70" s="43">
        <f>ROUND(F70*G70,2)</f>
        <v>0</v>
      </c>
      <c r="I70" s="42"/>
      <c r="J70" s="42"/>
      <c r="K70" s="45">
        <f t="shared" si="14"/>
        <v>0</v>
      </c>
      <c r="L70" s="45">
        <f>ROUND(E70*F70,2)</f>
        <v>0</v>
      </c>
      <c r="M70" s="46">
        <f t="shared" si="16"/>
        <v>0</v>
      </c>
      <c r="N70" s="47">
        <f t="shared" si="17"/>
        <v>0</v>
      </c>
      <c r="O70" s="47">
        <f t="shared" si="18"/>
        <v>0</v>
      </c>
      <c r="P70" s="47">
        <f t="shared" si="19"/>
        <v>0</v>
      </c>
    </row>
    <row r="71" spans="1:16" s="26" customFormat="1" ht="53.25" customHeight="1">
      <c r="A71" s="72" t="s">
        <v>224</v>
      </c>
      <c r="B71" s="73" t="s">
        <v>32</v>
      </c>
      <c r="C71" s="74" t="s">
        <v>199</v>
      </c>
      <c r="D71" s="73" t="s">
        <v>36</v>
      </c>
      <c r="E71" s="73">
        <v>3</v>
      </c>
      <c r="F71" s="75"/>
      <c r="G71" s="42"/>
      <c r="H71" s="43">
        <f t="shared" si="0"/>
        <v>0</v>
      </c>
      <c r="I71" s="42"/>
      <c r="J71" s="42"/>
      <c r="K71" s="45">
        <f t="shared" si="14"/>
        <v>0</v>
      </c>
      <c r="L71" s="45">
        <f t="shared" si="15"/>
        <v>0</v>
      </c>
      <c r="M71" s="46">
        <f t="shared" si="16"/>
        <v>0</v>
      </c>
      <c r="N71" s="47">
        <f t="shared" si="17"/>
        <v>0</v>
      </c>
      <c r="O71" s="47">
        <f t="shared" si="18"/>
        <v>0</v>
      </c>
      <c r="P71" s="47">
        <f t="shared" si="19"/>
        <v>0</v>
      </c>
    </row>
    <row r="72" spans="1:16" s="26" customFormat="1" ht="47.25" customHeight="1">
      <c r="A72" s="72" t="s">
        <v>225</v>
      </c>
      <c r="B72" s="73" t="s">
        <v>32</v>
      </c>
      <c r="C72" s="74" t="s">
        <v>200</v>
      </c>
      <c r="D72" s="73" t="s">
        <v>36</v>
      </c>
      <c r="E72" s="73">
        <v>10</v>
      </c>
      <c r="F72" s="75"/>
      <c r="G72" s="42"/>
      <c r="H72" s="43">
        <f t="shared" si="0"/>
        <v>0</v>
      </c>
      <c r="I72" s="42"/>
      <c r="J72" s="42"/>
      <c r="K72" s="45">
        <f t="shared" si="14"/>
        <v>0</v>
      </c>
      <c r="L72" s="45">
        <f t="shared" si="15"/>
        <v>0</v>
      </c>
      <c r="M72" s="46">
        <f t="shared" si="16"/>
        <v>0</v>
      </c>
      <c r="N72" s="47">
        <f t="shared" si="17"/>
        <v>0</v>
      </c>
      <c r="O72" s="47">
        <f t="shared" si="18"/>
        <v>0</v>
      </c>
      <c r="P72" s="47">
        <f t="shared" si="19"/>
        <v>0</v>
      </c>
    </row>
    <row r="73" spans="1:16" s="26" customFormat="1" ht="54" customHeight="1">
      <c r="A73" s="72" t="s">
        <v>226</v>
      </c>
      <c r="B73" s="73" t="s">
        <v>32</v>
      </c>
      <c r="C73" s="74" t="s">
        <v>201</v>
      </c>
      <c r="D73" s="73" t="s">
        <v>36</v>
      </c>
      <c r="E73" s="73">
        <v>6</v>
      </c>
      <c r="F73" s="75"/>
      <c r="G73" s="42"/>
      <c r="H73" s="43">
        <f t="shared" si="0"/>
        <v>0</v>
      </c>
      <c r="I73" s="42"/>
      <c r="J73" s="42"/>
      <c r="K73" s="45">
        <f t="shared" si="14"/>
        <v>0</v>
      </c>
      <c r="L73" s="45">
        <f t="shared" si="15"/>
        <v>0</v>
      </c>
      <c r="M73" s="46">
        <f t="shared" si="16"/>
        <v>0</v>
      </c>
      <c r="N73" s="47">
        <f t="shared" si="17"/>
        <v>0</v>
      </c>
      <c r="O73" s="47">
        <f t="shared" si="18"/>
        <v>0</v>
      </c>
      <c r="P73" s="47">
        <f t="shared" si="19"/>
        <v>0</v>
      </c>
    </row>
    <row r="74" spans="1:16" s="26" customFormat="1" ht="48" customHeight="1">
      <c r="A74" s="72" t="s">
        <v>227</v>
      </c>
      <c r="B74" s="73" t="s">
        <v>32</v>
      </c>
      <c r="C74" s="74" t="s">
        <v>202</v>
      </c>
      <c r="D74" s="73" t="s">
        <v>36</v>
      </c>
      <c r="E74" s="73">
        <v>5</v>
      </c>
      <c r="F74" s="75"/>
      <c r="G74" s="42"/>
      <c r="H74" s="43">
        <f>ROUND(F74*G74,2)</f>
        <v>0</v>
      </c>
      <c r="I74" s="42"/>
      <c r="J74" s="42"/>
      <c r="K74" s="45">
        <f t="shared" si="14"/>
        <v>0</v>
      </c>
      <c r="L74" s="45">
        <f>ROUND(E74*F74,2)</f>
        <v>0</v>
      </c>
      <c r="M74" s="46">
        <f t="shared" si="16"/>
        <v>0</v>
      </c>
      <c r="N74" s="47">
        <f t="shared" si="17"/>
        <v>0</v>
      </c>
      <c r="O74" s="47">
        <f t="shared" si="18"/>
        <v>0</v>
      </c>
      <c r="P74" s="47">
        <f t="shared" si="19"/>
        <v>0</v>
      </c>
    </row>
    <row r="75" spans="1:16" s="26" customFormat="1" ht="45" customHeight="1">
      <c r="A75" s="72" t="s">
        <v>228</v>
      </c>
      <c r="B75" s="73" t="s">
        <v>32</v>
      </c>
      <c r="C75" s="126" t="s">
        <v>207</v>
      </c>
      <c r="D75" s="73" t="s">
        <v>33</v>
      </c>
      <c r="E75" s="73">
        <v>7</v>
      </c>
      <c r="F75" s="75"/>
      <c r="G75" s="42"/>
      <c r="H75" s="43">
        <f>ROUND(F75*G75,2)</f>
        <v>0</v>
      </c>
      <c r="I75" s="42"/>
      <c r="J75" s="42"/>
      <c r="K75" s="45">
        <f t="shared" si="14"/>
        <v>0</v>
      </c>
      <c r="L75" s="45">
        <f>ROUND(E75*F75,2)</f>
        <v>0</v>
      </c>
      <c r="M75" s="46">
        <f t="shared" si="16"/>
        <v>0</v>
      </c>
      <c r="N75" s="47">
        <f t="shared" si="17"/>
        <v>0</v>
      </c>
      <c r="O75" s="47">
        <f t="shared" si="18"/>
        <v>0</v>
      </c>
      <c r="P75" s="47">
        <f t="shared" si="19"/>
        <v>0</v>
      </c>
    </row>
    <row r="76" spans="1:16" s="26" customFormat="1" ht="45" customHeight="1">
      <c r="A76" s="72" t="s">
        <v>229</v>
      </c>
      <c r="B76" s="73" t="s">
        <v>32</v>
      </c>
      <c r="C76" s="74" t="s">
        <v>208</v>
      </c>
      <c r="D76" s="73" t="s">
        <v>33</v>
      </c>
      <c r="E76" s="73">
        <v>1</v>
      </c>
      <c r="F76" s="75"/>
      <c r="G76" s="42"/>
      <c r="H76" s="43">
        <f>ROUND(F76*G76,2)</f>
        <v>0</v>
      </c>
      <c r="I76" s="42"/>
      <c r="J76" s="42"/>
      <c r="K76" s="45">
        <f t="shared" si="14"/>
        <v>0</v>
      </c>
      <c r="L76" s="45">
        <f>ROUND(E76*F76,2)</f>
        <v>0</v>
      </c>
      <c r="M76" s="46">
        <f t="shared" si="16"/>
        <v>0</v>
      </c>
      <c r="N76" s="47">
        <f t="shared" si="17"/>
        <v>0</v>
      </c>
      <c r="O76" s="47">
        <f t="shared" si="18"/>
        <v>0</v>
      </c>
      <c r="P76" s="47">
        <f t="shared" si="19"/>
        <v>0</v>
      </c>
    </row>
    <row r="77" spans="1:16" s="26" customFormat="1" ht="34.5" customHeight="1">
      <c r="A77" s="72" t="s">
        <v>230</v>
      </c>
      <c r="B77" s="73" t="s">
        <v>32</v>
      </c>
      <c r="C77" s="74" t="s">
        <v>209</v>
      </c>
      <c r="D77" s="73" t="s">
        <v>33</v>
      </c>
      <c r="E77" s="73">
        <v>2</v>
      </c>
      <c r="F77" s="75"/>
      <c r="G77" s="42"/>
      <c r="H77" s="43">
        <f t="shared" si="0"/>
        <v>0</v>
      </c>
      <c r="I77" s="42"/>
      <c r="J77" s="42"/>
      <c r="K77" s="45">
        <f t="shared" si="14"/>
        <v>0</v>
      </c>
      <c r="L77" s="45">
        <f t="shared" si="15"/>
        <v>0</v>
      </c>
      <c r="M77" s="46">
        <f t="shared" si="16"/>
        <v>0</v>
      </c>
      <c r="N77" s="47">
        <f t="shared" si="17"/>
        <v>0</v>
      </c>
      <c r="O77" s="47">
        <f t="shared" si="18"/>
        <v>0</v>
      </c>
      <c r="P77" s="47">
        <f t="shared" si="19"/>
        <v>0</v>
      </c>
    </row>
    <row r="78" spans="1:16" s="26" customFormat="1" ht="34.5" customHeight="1">
      <c r="A78" s="72" t="s">
        <v>231</v>
      </c>
      <c r="B78" s="73" t="s">
        <v>32</v>
      </c>
      <c r="C78" s="74" t="s">
        <v>210</v>
      </c>
      <c r="D78" s="73" t="s">
        <v>33</v>
      </c>
      <c r="E78" s="73">
        <v>1</v>
      </c>
      <c r="F78" s="75"/>
      <c r="G78" s="42"/>
      <c r="H78" s="43">
        <f t="shared" si="0"/>
        <v>0</v>
      </c>
      <c r="I78" s="42"/>
      <c r="J78" s="42"/>
      <c r="K78" s="45">
        <f t="shared" si="14"/>
        <v>0</v>
      </c>
      <c r="L78" s="45">
        <f t="shared" si="15"/>
        <v>0</v>
      </c>
      <c r="M78" s="46">
        <f t="shared" si="16"/>
        <v>0</v>
      </c>
      <c r="N78" s="47">
        <f t="shared" si="17"/>
        <v>0</v>
      </c>
      <c r="O78" s="47">
        <f t="shared" si="18"/>
        <v>0</v>
      </c>
      <c r="P78" s="47">
        <f t="shared" si="19"/>
        <v>0</v>
      </c>
    </row>
    <row r="79" spans="1:16" s="26" customFormat="1" ht="34.5" customHeight="1">
      <c r="A79" s="72" t="s">
        <v>232</v>
      </c>
      <c r="B79" s="73" t="s">
        <v>32</v>
      </c>
      <c r="C79" s="125" t="s">
        <v>211</v>
      </c>
      <c r="D79" s="73" t="s">
        <v>33</v>
      </c>
      <c r="E79" s="73">
        <v>2</v>
      </c>
      <c r="F79" s="75"/>
      <c r="G79" s="42"/>
      <c r="H79" s="43">
        <f t="shared" si="0"/>
        <v>0</v>
      </c>
      <c r="I79" s="42"/>
      <c r="J79" s="42"/>
      <c r="K79" s="45">
        <f t="shared" si="14"/>
        <v>0</v>
      </c>
      <c r="L79" s="45">
        <f t="shared" si="15"/>
        <v>0</v>
      </c>
      <c r="M79" s="46">
        <f t="shared" si="16"/>
        <v>0</v>
      </c>
      <c r="N79" s="47">
        <f t="shared" si="17"/>
        <v>0</v>
      </c>
      <c r="O79" s="47">
        <f t="shared" si="18"/>
        <v>0</v>
      </c>
      <c r="P79" s="47">
        <f t="shared" si="19"/>
        <v>0</v>
      </c>
    </row>
    <row r="80" spans="1:16" s="26" customFormat="1" ht="34.5" customHeight="1">
      <c r="A80" s="72" t="s">
        <v>233</v>
      </c>
      <c r="B80" s="73" t="s">
        <v>32</v>
      </c>
      <c r="C80" s="74" t="s">
        <v>212</v>
      </c>
      <c r="D80" s="73" t="s">
        <v>33</v>
      </c>
      <c r="E80" s="73">
        <v>1</v>
      </c>
      <c r="F80" s="75"/>
      <c r="G80" s="42"/>
      <c r="H80" s="43">
        <f t="shared" si="0"/>
        <v>0</v>
      </c>
      <c r="I80" s="42"/>
      <c r="J80" s="42"/>
      <c r="K80" s="45">
        <f t="shared" si="14"/>
        <v>0</v>
      </c>
      <c r="L80" s="45">
        <f t="shared" si="15"/>
        <v>0</v>
      </c>
      <c r="M80" s="46">
        <f t="shared" si="16"/>
        <v>0</v>
      </c>
      <c r="N80" s="47">
        <f t="shared" si="17"/>
        <v>0</v>
      </c>
      <c r="O80" s="47">
        <f t="shared" si="18"/>
        <v>0</v>
      </c>
      <c r="P80" s="47">
        <f t="shared" si="19"/>
        <v>0</v>
      </c>
    </row>
    <row r="81" spans="1:16" s="26" customFormat="1" ht="34.5" customHeight="1">
      <c r="A81" s="72" t="s">
        <v>234</v>
      </c>
      <c r="B81" s="73" t="s">
        <v>32</v>
      </c>
      <c r="C81" s="74" t="s">
        <v>213</v>
      </c>
      <c r="D81" s="73" t="s">
        <v>33</v>
      </c>
      <c r="E81" s="73">
        <v>2</v>
      </c>
      <c r="F81" s="75"/>
      <c r="G81" s="42"/>
      <c r="H81" s="43">
        <f t="shared" si="0"/>
        <v>0</v>
      </c>
      <c r="I81" s="42"/>
      <c r="J81" s="42"/>
      <c r="K81" s="45">
        <f t="shared" si="14"/>
        <v>0</v>
      </c>
      <c r="L81" s="45">
        <f t="shared" si="15"/>
        <v>0</v>
      </c>
      <c r="M81" s="46">
        <f t="shared" si="16"/>
        <v>0</v>
      </c>
      <c r="N81" s="47">
        <f t="shared" si="17"/>
        <v>0</v>
      </c>
      <c r="O81" s="47">
        <f t="shared" si="18"/>
        <v>0</v>
      </c>
      <c r="P81" s="47">
        <f t="shared" si="19"/>
        <v>0</v>
      </c>
    </row>
    <row r="82" spans="1:16" s="26" customFormat="1" ht="34.5" customHeight="1">
      <c r="A82" s="72" t="s">
        <v>235</v>
      </c>
      <c r="B82" s="73" t="s">
        <v>32</v>
      </c>
      <c r="C82" s="125" t="s">
        <v>214</v>
      </c>
      <c r="D82" s="73" t="s">
        <v>33</v>
      </c>
      <c r="E82" s="73">
        <v>2</v>
      </c>
      <c r="F82" s="75"/>
      <c r="G82" s="42"/>
      <c r="H82" s="43">
        <f t="shared" si="0"/>
        <v>0</v>
      </c>
      <c r="I82" s="42"/>
      <c r="J82" s="42"/>
      <c r="K82" s="45">
        <f t="shared" si="14"/>
        <v>0</v>
      </c>
      <c r="L82" s="45">
        <f t="shared" si="15"/>
        <v>0</v>
      </c>
      <c r="M82" s="46">
        <f t="shared" si="16"/>
        <v>0</v>
      </c>
      <c r="N82" s="47">
        <f t="shared" si="17"/>
        <v>0</v>
      </c>
      <c r="O82" s="47">
        <f t="shared" si="18"/>
        <v>0</v>
      </c>
      <c r="P82" s="47">
        <f t="shared" si="19"/>
        <v>0</v>
      </c>
    </row>
    <row r="83" spans="1:16" s="26" customFormat="1" ht="34.5" customHeight="1">
      <c r="A83" s="72" t="s">
        <v>236</v>
      </c>
      <c r="B83" s="73" t="s">
        <v>32</v>
      </c>
      <c r="C83" s="74" t="s">
        <v>215</v>
      </c>
      <c r="D83" s="73" t="s">
        <v>33</v>
      </c>
      <c r="E83" s="73">
        <v>1</v>
      </c>
      <c r="F83" s="75"/>
      <c r="G83" s="42"/>
      <c r="H83" s="43">
        <f t="shared" si="0"/>
        <v>0</v>
      </c>
      <c r="I83" s="42"/>
      <c r="J83" s="42"/>
      <c r="K83" s="45">
        <f t="shared" si="14"/>
        <v>0</v>
      </c>
      <c r="L83" s="45">
        <f t="shared" si="15"/>
        <v>0</v>
      </c>
      <c r="M83" s="46">
        <f t="shared" si="16"/>
        <v>0</v>
      </c>
      <c r="N83" s="47">
        <f t="shared" si="17"/>
        <v>0</v>
      </c>
      <c r="O83" s="47">
        <f t="shared" si="18"/>
        <v>0</v>
      </c>
      <c r="P83" s="47">
        <f t="shared" si="19"/>
        <v>0</v>
      </c>
    </row>
    <row r="84" spans="1:16" s="26" customFormat="1" ht="34.5" customHeight="1">
      <c r="A84" s="72" t="s">
        <v>237</v>
      </c>
      <c r="B84" s="73" t="s">
        <v>32</v>
      </c>
      <c r="C84" s="74" t="s">
        <v>216</v>
      </c>
      <c r="D84" s="73" t="s">
        <v>33</v>
      </c>
      <c r="E84" s="73">
        <v>3</v>
      </c>
      <c r="F84" s="75"/>
      <c r="G84" s="42"/>
      <c r="H84" s="43">
        <f t="shared" si="0"/>
        <v>0</v>
      </c>
      <c r="I84" s="42"/>
      <c r="J84" s="42"/>
      <c r="K84" s="45">
        <f t="shared" si="14"/>
        <v>0</v>
      </c>
      <c r="L84" s="45">
        <f t="shared" si="15"/>
        <v>0</v>
      </c>
      <c r="M84" s="46">
        <f t="shared" si="16"/>
        <v>0</v>
      </c>
      <c r="N84" s="47">
        <f t="shared" si="17"/>
        <v>0</v>
      </c>
      <c r="O84" s="47">
        <f t="shared" si="18"/>
        <v>0</v>
      </c>
      <c r="P84" s="47">
        <f t="shared" si="19"/>
        <v>0</v>
      </c>
    </row>
    <row r="85" spans="1:16" s="26" customFormat="1" ht="34.5" customHeight="1">
      <c r="A85" s="72" t="s">
        <v>238</v>
      </c>
      <c r="B85" s="73" t="s">
        <v>32</v>
      </c>
      <c r="C85" s="74" t="s">
        <v>217</v>
      </c>
      <c r="D85" s="73" t="s">
        <v>33</v>
      </c>
      <c r="E85" s="73">
        <v>3</v>
      </c>
      <c r="F85" s="75"/>
      <c r="G85" s="42"/>
      <c r="H85" s="43">
        <f t="shared" si="0"/>
        <v>0</v>
      </c>
      <c r="I85" s="42"/>
      <c r="J85" s="42"/>
      <c r="K85" s="45">
        <f t="shared" si="14"/>
        <v>0</v>
      </c>
      <c r="L85" s="45">
        <f t="shared" si="15"/>
        <v>0</v>
      </c>
      <c r="M85" s="46">
        <f t="shared" si="16"/>
        <v>0</v>
      </c>
      <c r="N85" s="47">
        <f t="shared" si="17"/>
        <v>0</v>
      </c>
      <c r="O85" s="47">
        <f t="shared" si="18"/>
        <v>0</v>
      </c>
      <c r="P85" s="47">
        <f t="shared" si="19"/>
        <v>0</v>
      </c>
    </row>
    <row r="86" spans="1:16" s="26" customFormat="1" ht="34.5" customHeight="1">
      <c r="A86" s="72" t="s">
        <v>239</v>
      </c>
      <c r="B86" s="73" t="s">
        <v>32</v>
      </c>
      <c r="C86" s="74" t="s">
        <v>218</v>
      </c>
      <c r="D86" s="73" t="s">
        <v>33</v>
      </c>
      <c r="E86" s="73">
        <v>2</v>
      </c>
      <c r="F86" s="75"/>
      <c r="G86" s="42"/>
      <c r="H86" s="43">
        <f t="shared" si="0"/>
        <v>0</v>
      </c>
      <c r="I86" s="42"/>
      <c r="J86" s="42"/>
      <c r="K86" s="45">
        <f t="shared" si="14"/>
        <v>0</v>
      </c>
      <c r="L86" s="45">
        <f t="shared" si="15"/>
        <v>0</v>
      </c>
      <c r="M86" s="46">
        <f t="shared" si="16"/>
        <v>0</v>
      </c>
      <c r="N86" s="47">
        <f t="shared" si="17"/>
        <v>0</v>
      </c>
      <c r="O86" s="47">
        <f t="shared" si="18"/>
        <v>0</v>
      </c>
      <c r="P86" s="47">
        <f t="shared" si="19"/>
        <v>0</v>
      </c>
    </row>
    <row r="87" spans="1:16" s="26" customFormat="1" ht="34.5" customHeight="1">
      <c r="A87" s="72" t="s">
        <v>240</v>
      </c>
      <c r="B87" s="73" t="s">
        <v>32</v>
      </c>
      <c r="C87" s="74" t="s">
        <v>219</v>
      </c>
      <c r="D87" s="73" t="s">
        <v>33</v>
      </c>
      <c r="E87" s="73">
        <v>2</v>
      </c>
      <c r="F87" s="75"/>
      <c r="G87" s="42"/>
      <c r="H87" s="43">
        <f t="shared" si="0"/>
        <v>0</v>
      </c>
      <c r="I87" s="42"/>
      <c r="J87" s="42"/>
      <c r="K87" s="45">
        <f t="shared" si="14"/>
        <v>0</v>
      </c>
      <c r="L87" s="45">
        <f t="shared" si="15"/>
        <v>0</v>
      </c>
      <c r="M87" s="46">
        <f t="shared" si="16"/>
        <v>0</v>
      </c>
      <c r="N87" s="47">
        <f t="shared" si="17"/>
        <v>0</v>
      </c>
      <c r="O87" s="47">
        <f t="shared" si="18"/>
        <v>0</v>
      </c>
      <c r="P87" s="47">
        <f t="shared" si="19"/>
        <v>0</v>
      </c>
    </row>
    <row r="88" spans="1:16" s="26" customFormat="1" ht="34.5" customHeight="1">
      <c r="A88" s="72" t="s">
        <v>241</v>
      </c>
      <c r="B88" s="73" t="s">
        <v>32</v>
      </c>
      <c r="C88" s="74" t="s">
        <v>220</v>
      </c>
      <c r="D88" s="73" t="s">
        <v>33</v>
      </c>
      <c r="E88" s="73">
        <v>7</v>
      </c>
      <c r="F88" s="75"/>
      <c r="G88" s="42"/>
      <c r="H88" s="43">
        <f t="shared" si="0"/>
        <v>0</v>
      </c>
      <c r="I88" s="42"/>
      <c r="J88" s="42"/>
      <c r="K88" s="45">
        <f t="shared" si="14"/>
        <v>0</v>
      </c>
      <c r="L88" s="45">
        <f t="shared" si="15"/>
        <v>0</v>
      </c>
      <c r="M88" s="46">
        <f t="shared" si="16"/>
        <v>0</v>
      </c>
      <c r="N88" s="47">
        <f t="shared" si="17"/>
        <v>0</v>
      </c>
      <c r="O88" s="47">
        <f t="shared" si="18"/>
        <v>0</v>
      </c>
      <c r="P88" s="47">
        <f t="shared" si="19"/>
        <v>0</v>
      </c>
    </row>
    <row r="89" spans="1:16" s="26" customFormat="1" ht="34.5" customHeight="1">
      <c r="A89" s="72" t="s">
        <v>242</v>
      </c>
      <c r="B89" s="73" t="s">
        <v>32</v>
      </c>
      <c r="C89" s="74" t="s">
        <v>221</v>
      </c>
      <c r="D89" s="73" t="s">
        <v>33</v>
      </c>
      <c r="E89" s="73">
        <v>1</v>
      </c>
      <c r="F89" s="75"/>
      <c r="G89" s="42"/>
      <c r="H89" s="43">
        <f t="shared" si="0"/>
        <v>0</v>
      </c>
      <c r="I89" s="42"/>
      <c r="J89" s="42"/>
      <c r="K89" s="45">
        <f t="shared" si="14"/>
        <v>0</v>
      </c>
      <c r="L89" s="45">
        <f t="shared" si="15"/>
        <v>0</v>
      </c>
      <c r="M89" s="46">
        <f t="shared" si="16"/>
        <v>0</v>
      </c>
      <c r="N89" s="47">
        <f t="shared" si="17"/>
        <v>0</v>
      </c>
      <c r="O89" s="47">
        <f t="shared" si="18"/>
        <v>0</v>
      </c>
      <c r="P89" s="47">
        <f t="shared" si="19"/>
        <v>0</v>
      </c>
    </row>
    <row r="90" spans="1:16" s="26" customFormat="1" ht="34.5" customHeight="1">
      <c r="A90" s="72" t="s">
        <v>243</v>
      </c>
      <c r="B90" s="73" t="s">
        <v>32</v>
      </c>
      <c r="C90" s="74" t="s">
        <v>222</v>
      </c>
      <c r="D90" s="73" t="s">
        <v>33</v>
      </c>
      <c r="E90" s="73">
        <v>7</v>
      </c>
      <c r="F90" s="75"/>
      <c r="G90" s="42"/>
      <c r="H90" s="43">
        <f>ROUND(F90*G90,2)</f>
        <v>0</v>
      </c>
      <c r="I90" s="42"/>
      <c r="J90" s="42"/>
      <c r="K90" s="45">
        <f>SUM(H90:J90)</f>
        <v>0</v>
      </c>
      <c r="L90" s="45">
        <f>ROUND(E90*F90,2)</f>
        <v>0</v>
      </c>
      <c r="M90" s="46">
        <f>ROUND(E90*H90,2)</f>
        <v>0</v>
      </c>
      <c r="N90" s="47">
        <f>ROUND(E90*I90,2)</f>
        <v>0</v>
      </c>
      <c r="O90" s="47">
        <f>ROUND(E90*J90,2)</f>
        <v>0</v>
      </c>
      <c r="P90" s="47">
        <f>SUM(M90:O90)</f>
        <v>0</v>
      </c>
    </row>
    <row r="91" spans="1:16" s="26" customFormat="1" ht="34.5" customHeight="1">
      <c r="A91" s="72" t="s">
        <v>244</v>
      </c>
      <c r="B91" s="278" t="s">
        <v>32</v>
      </c>
      <c r="C91" s="279" t="s">
        <v>445</v>
      </c>
      <c r="D91" s="278" t="s">
        <v>36</v>
      </c>
      <c r="E91" s="278">
        <v>77</v>
      </c>
      <c r="F91" s="280"/>
      <c r="G91" s="82"/>
      <c r="H91" s="83">
        <f>ROUND(F91*G91,2)</f>
        <v>0</v>
      </c>
      <c r="I91" s="82"/>
      <c r="J91" s="82"/>
      <c r="K91" s="84">
        <f>SUM(H91:J91)</f>
        <v>0</v>
      </c>
      <c r="L91" s="84">
        <f>ROUND(E91*F91,2)</f>
        <v>0</v>
      </c>
      <c r="M91" s="127">
        <f>ROUND(E91*H91,2)</f>
        <v>0</v>
      </c>
      <c r="N91" s="128">
        <f>ROUND(E91*I91,2)</f>
        <v>0</v>
      </c>
      <c r="O91" s="128">
        <f>ROUND(E91*J91,2)</f>
        <v>0</v>
      </c>
      <c r="P91" s="128">
        <f>SUM(M91:O91)</f>
        <v>0</v>
      </c>
    </row>
    <row r="92" spans="1:16" s="26" customFormat="1" ht="18" customHeight="1">
      <c r="A92" s="113" t="s">
        <v>245</v>
      </c>
      <c r="B92" s="124"/>
      <c r="C92" s="365" t="s">
        <v>251</v>
      </c>
      <c r="D92" s="366"/>
      <c r="E92" s="366"/>
      <c r="F92" s="366"/>
      <c r="G92" s="366"/>
      <c r="H92" s="366"/>
      <c r="I92" s="366"/>
      <c r="J92" s="366"/>
      <c r="K92" s="367"/>
      <c r="L92" s="131">
        <f>SUM(L93:L102)</f>
        <v>0</v>
      </c>
      <c r="M92" s="131">
        <f>SUM(M93:M102)</f>
        <v>0</v>
      </c>
      <c r="N92" s="131">
        <f>SUM(N93:N102)</f>
        <v>0</v>
      </c>
      <c r="O92" s="131">
        <f>SUM(O93:O102)</f>
        <v>0</v>
      </c>
      <c r="P92" s="131">
        <f>SUM(P93:P102)</f>
        <v>0</v>
      </c>
    </row>
    <row r="93" spans="1:16" s="26" customFormat="1" ht="34.5" customHeight="1">
      <c r="A93" s="72" t="s">
        <v>246</v>
      </c>
      <c r="B93" s="86" t="s">
        <v>32</v>
      </c>
      <c r="C93" s="85" t="s">
        <v>350</v>
      </c>
      <c r="D93" s="86" t="s">
        <v>36</v>
      </c>
      <c r="E93" s="86">
        <v>12</v>
      </c>
      <c r="F93" s="87"/>
      <c r="G93" s="70"/>
      <c r="H93" s="43">
        <f t="shared" si="0"/>
        <v>0</v>
      </c>
      <c r="I93" s="70"/>
      <c r="J93" s="70"/>
      <c r="K93" s="78">
        <f t="shared" si="14"/>
        <v>0</v>
      </c>
      <c r="L93" s="78">
        <f t="shared" si="15"/>
        <v>0</v>
      </c>
      <c r="M93" s="129">
        <f t="shared" si="16"/>
        <v>0</v>
      </c>
      <c r="N93" s="130">
        <f t="shared" si="17"/>
        <v>0</v>
      </c>
      <c r="O93" s="130">
        <f t="shared" si="18"/>
        <v>0</v>
      </c>
      <c r="P93" s="130">
        <f t="shared" si="19"/>
        <v>0</v>
      </c>
    </row>
    <row r="94" spans="1:16" s="26" customFormat="1" ht="34.5" customHeight="1">
      <c r="A94" s="72" t="s">
        <v>247</v>
      </c>
      <c r="B94" s="73" t="s">
        <v>32</v>
      </c>
      <c r="C94" s="74" t="s">
        <v>351</v>
      </c>
      <c r="D94" s="73" t="s">
        <v>36</v>
      </c>
      <c r="E94" s="73">
        <v>300</v>
      </c>
      <c r="F94" s="87"/>
      <c r="G94" s="42"/>
      <c r="H94" s="43">
        <f t="shared" si="0"/>
        <v>0</v>
      </c>
      <c r="I94" s="42"/>
      <c r="J94" s="70"/>
      <c r="K94" s="45">
        <f t="shared" si="14"/>
        <v>0</v>
      </c>
      <c r="L94" s="45">
        <f t="shared" si="15"/>
        <v>0</v>
      </c>
      <c r="M94" s="46">
        <f t="shared" si="16"/>
        <v>0</v>
      </c>
      <c r="N94" s="47">
        <f t="shared" si="17"/>
        <v>0</v>
      </c>
      <c r="O94" s="47">
        <f t="shared" si="18"/>
        <v>0</v>
      </c>
      <c r="P94" s="47">
        <f t="shared" si="19"/>
        <v>0</v>
      </c>
    </row>
    <row r="95" spans="1:16" s="26" customFormat="1" ht="34.5" customHeight="1">
      <c r="A95" s="72" t="s">
        <v>248</v>
      </c>
      <c r="B95" s="73" t="s">
        <v>32</v>
      </c>
      <c r="C95" s="74" t="s">
        <v>352</v>
      </c>
      <c r="D95" s="73" t="s">
        <v>33</v>
      </c>
      <c r="E95" s="73">
        <v>29</v>
      </c>
      <c r="F95" s="87"/>
      <c r="G95" s="42"/>
      <c r="H95" s="43">
        <f t="shared" si="0"/>
        <v>0</v>
      </c>
      <c r="I95" s="42"/>
      <c r="J95" s="70"/>
      <c r="K95" s="45">
        <f t="shared" si="14"/>
        <v>0</v>
      </c>
      <c r="L95" s="45">
        <f t="shared" si="15"/>
        <v>0</v>
      </c>
      <c r="M95" s="46">
        <f t="shared" si="16"/>
        <v>0</v>
      </c>
      <c r="N95" s="47">
        <f t="shared" si="17"/>
        <v>0</v>
      </c>
      <c r="O95" s="47">
        <f t="shared" si="18"/>
        <v>0</v>
      </c>
      <c r="P95" s="47">
        <f t="shared" si="19"/>
        <v>0</v>
      </c>
    </row>
    <row r="96" spans="1:16" s="26" customFormat="1" ht="34.5" customHeight="1">
      <c r="A96" s="72" t="s">
        <v>249</v>
      </c>
      <c r="B96" s="73" t="s">
        <v>32</v>
      </c>
      <c r="C96" s="74" t="s">
        <v>353</v>
      </c>
      <c r="D96" s="73" t="s">
        <v>33</v>
      </c>
      <c r="E96" s="73">
        <v>7</v>
      </c>
      <c r="F96" s="87"/>
      <c r="G96" s="42"/>
      <c r="H96" s="43">
        <f aca="true" t="shared" si="27" ref="H96:H101">ROUND(F96*G96,2)</f>
        <v>0</v>
      </c>
      <c r="I96" s="42"/>
      <c r="J96" s="70"/>
      <c r="K96" s="45">
        <f t="shared" si="14"/>
        <v>0</v>
      </c>
      <c r="L96" s="45">
        <f t="shared" si="15"/>
        <v>0</v>
      </c>
      <c r="M96" s="46">
        <f t="shared" si="16"/>
        <v>0</v>
      </c>
      <c r="N96" s="47">
        <f t="shared" si="17"/>
        <v>0</v>
      </c>
      <c r="O96" s="47">
        <f t="shared" si="18"/>
        <v>0</v>
      </c>
      <c r="P96" s="47">
        <f t="shared" si="19"/>
        <v>0</v>
      </c>
    </row>
    <row r="97" spans="1:16" s="26" customFormat="1" ht="34.5" customHeight="1">
      <c r="A97" s="72" t="s">
        <v>250</v>
      </c>
      <c r="B97" s="73" t="s">
        <v>32</v>
      </c>
      <c r="C97" s="74" t="s">
        <v>252</v>
      </c>
      <c r="D97" s="73" t="s">
        <v>33</v>
      </c>
      <c r="E97" s="73">
        <v>1</v>
      </c>
      <c r="F97" s="87"/>
      <c r="G97" s="42"/>
      <c r="H97" s="43">
        <f t="shared" si="27"/>
        <v>0</v>
      </c>
      <c r="I97" s="42"/>
      <c r="J97" s="70"/>
      <c r="K97" s="45">
        <f>SUM(H97:J97)</f>
        <v>0</v>
      </c>
      <c r="L97" s="45">
        <f>ROUND(E97*F97,2)</f>
        <v>0</v>
      </c>
      <c r="M97" s="46">
        <f>ROUND(E97*H97,2)</f>
        <v>0</v>
      </c>
      <c r="N97" s="47">
        <f>ROUND(E97*I97,2)</f>
        <v>0</v>
      </c>
      <c r="O97" s="47">
        <f>ROUND(E97*J97,2)</f>
        <v>0</v>
      </c>
      <c r="P97" s="47">
        <f>SUM(M97:O97)</f>
        <v>0</v>
      </c>
    </row>
    <row r="98" spans="1:16" s="26" customFormat="1" ht="34.5" customHeight="1">
      <c r="A98" s="72" t="s">
        <v>255</v>
      </c>
      <c r="B98" s="73" t="s">
        <v>32</v>
      </c>
      <c r="C98" s="74" t="s">
        <v>253</v>
      </c>
      <c r="D98" s="73" t="s">
        <v>33</v>
      </c>
      <c r="E98" s="73">
        <v>1</v>
      </c>
      <c r="F98" s="87"/>
      <c r="G98" s="42"/>
      <c r="H98" s="43">
        <f t="shared" si="27"/>
        <v>0</v>
      </c>
      <c r="I98" s="42"/>
      <c r="J98" s="70"/>
      <c r="K98" s="45">
        <f>SUM(H98:J98)</f>
        <v>0</v>
      </c>
      <c r="L98" s="45">
        <f>ROUND(E98*F98,2)</f>
        <v>0</v>
      </c>
      <c r="M98" s="46">
        <f>ROUND(E98*H98,2)</f>
        <v>0</v>
      </c>
      <c r="N98" s="47">
        <f>ROUND(E98*I98,2)</f>
        <v>0</v>
      </c>
      <c r="O98" s="47">
        <f>ROUND(E98*J98,2)</f>
        <v>0</v>
      </c>
      <c r="P98" s="47">
        <f>SUM(M98:O98)</f>
        <v>0</v>
      </c>
    </row>
    <row r="99" spans="1:16" s="26" customFormat="1" ht="34.5" customHeight="1">
      <c r="A99" s="72" t="s">
        <v>256</v>
      </c>
      <c r="B99" s="73" t="s">
        <v>32</v>
      </c>
      <c r="C99" s="74" t="s">
        <v>254</v>
      </c>
      <c r="D99" s="73" t="s">
        <v>33</v>
      </c>
      <c r="E99" s="73">
        <v>1</v>
      </c>
      <c r="F99" s="87"/>
      <c r="G99" s="42"/>
      <c r="H99" s="43">
        <f t="shared" si="27"/>
        <v>0</v>
      </c>
      <c r="I99" s="42"/>
      <c r="J99" s="70"/>
      <c r="K99" s="45">
        <f>SUM(H99:J99)</f>
        <v>0</v>
      </c>
      <c r="L99" s="45">
        <f>ROUND(E99*F99,2)</f>
        <v>0</v>
      </c>
      <c r="M99" s="46">
        <f>ROUND(E99*H99,2)</f>
        <v>0</v>
      </c>
      <c r="N99" s="47">
        <f>ROUND(E99*I99,2)</f>
        <v>0</v>
      </c>
      <c r="O99" s="47">
        <f>ROUND(E99*J99,2)</f>
        <v>0</v>
      </c>
      <c r="P99" s="47">
        <f>SUM(M99:O99)</f>
        <v>0</v>
      </c>
    </row>
    <row r="100" spans="1:16" s="26" customFormat="1" ht="34.5" customHeight="1">
      <c r="A100" s="72" t="s">
        <v>257</v>
      </c>
      <c r="B100" s="73" t="s">
        <v>32</v>
      </c>
      <c r="C100" s="74" t="s">
        <v>206</v>
      </c>
      <c r="D100" s="80" t="s">
        <v>33</v>
      </c>
      <c r="E100" s="80">
        <v>2</v>
      </c>
      <c r="F100" s="135"/>
      <c r="G100" s="82"/>
      <c r="H100" s="83">
        <f t="shared" si="27"/>
        <v>0</v>
      </c>
      <c r="I100" s="82"/>
      <c r="J100" s="283"/>
      <c r="K100" s="84">
        <f t="shared" si="14"/>
        <v>0</v>
      </c>
      <c r="L100" s="84">
        <f t="shared" si="15"/>
        <v>0</v>
      </c>
      <c r="M100" s="127">
        <f t="shared" si="16"/>
        <v>0</v>
      </c>
      <c r="N100" s="128">
        <f t="shared" si="17"/>
        <v>0</v>
      </c>
      <c r="O100" s="128">
        <f t="shared" si="18"/>
        <v>0</v>
      </c>
      <c r="P100" s="128">
        <f t="shared" si="19"/>
        <v>0</v>
      </c>
    </row>
    <row r="101" spans="1:16" s="26" customFormat="1" ht="34.5" customHeight="1">
      <c r="A101" s="72" t="s">
        <v>258</v>
      </c>
      <c r="B101" s="73" t="s">
        <v>32</v>
      </c>
      <c r="C101" s="281" t="s">
        <v>354</v>
      </c>
      <c r="D101" s="49" t="s">
        <v>24</v>
      </c>
      <c r="E101" s="49">
        <v>1</v>
      </c>
      <c r="F101" s="41"/>
      <c r="G101" s="44"/>
      <c r="H101" s="44">
        <f t="shared" si="27"/>
        <v>0</v>
      </c>
      <c r="I101" s="44"/>
      <c r="J101" s="44"/>
      <c r="K101" s="45">
        <f t="shared" si="14"/>
        <v>0</v>
      </c>
      <c r="L101" s="45">
        <f t="shared" si="15"/>
        <v>0</v>
      </c>
      <c r="M101" s="47">
        <f t="shared" si="16"/>
        <v>0</v>
      </c>
      <c r="N101" s="47">
        <f t="shared" si="17"/>
        <v>0</v>
      </c>
      <c r="O101" s="47">
        <f t="shared" si="18"/>
        <v>0</v>
      </c>
      <c r="P101" s="47">
        <f t="shared" si="19"/>
        <v>0</v>
      </c>
    </row>
    <row r="102" spans="1:16" s="26" customFormat="1" ht="34.5" customHeight="1">
      <c r="A102" s="136" t="s">
        <v>446</v>
      </c>
      <c r="B102" s="73" t="s">
        <v>32</v>
      </c>
      <c r="C102" s="282" t="s">
        <v>445</v>
      </c>
      <c r="D102" s="285" t="s">
        <v>36</v>
      </c>
      <c r="E102" s="285">
        <v>312</v>
      </c>
      <c r="F102" s="286"/>
      <c r="G102" s="44"/>
      <c r="H102" s="44">
        <f>ROUND(F102*G102,2)</f>
        <v>0</v>
      </c>
      <c r="I102" s="44"/>
      <c r="J102" s="44"/>
      <c r="K102" s="45">
        <f>SUM(H102:J102)</f>
        <v>0</v>
      </c>
      <c r="L102" s="45">
        <f>ROUND(E102*F102,2)</f>
        <v>0</v>
      </c>
      <c r="M102" s="47">
        <f>ROUND(E102*H102,2)</f>
        <v>0</v>
      </c>
      <c r="N102" s="47">
        <f>ROUND(E102*I102,2)</f>
        <v>0</v>
      </c>
      <c r="O102" s="47">
        <f>ROUND(E102*J102,2)</f>
        <v>0</v>
      </c>
      <c r="P102" s="47">
        <f>SUM(M102:O102)</f>
        <v>0</v>
      </c>
    </row>
    <row r="103" spans="1:16" s="26" customFormat="1" ht="15.75" customHeight="1">
      <c r="A103" s="113" t="s">
        <v>259</v>
      </c>
      <c r="B103" s="124"/>
      <c r="C103" s="365" t="s">
        <v>260</v>
      </c>
      <c r="D103" s="372"/>
      <c r="E103" s="372"/>
      <c r="F103" s="372"/>
      <c r="G103" s="372"/>
      <c r="H103" s="372"/>
      <c r="I103" s="372"/>
      <c r="J103" s="372"/>
      <c r="K103" s="373"/>
      <c r="L103" s="284">
        <f>SUM(L104:L116)</f>
        <v>0</v>
      </c>
      <c r="M103" s="284">
        <f>SUM(M104:M116)</f>
        <v>0</v>
      </c>
      <c r="N103" s="284">
        <f>SUM(N104:N116)</f>
        <v>0</v>
      </c>
      <c r="O103" s="284">
        <f>SUM(O104:O116)</f>
        <v>0</v>
      </c>
      <c r="P103" s="284">
        <f>SUM(P104:P116)</f>
        <v>0</v>
      </c>
    </row>
    <row r="104" spans="1:16" s="26" customFormat="1" ht="34.5" customHeight="1">
      <c r="A104" s="72" t="s">
        <v>306</v>
      </c>
      <c r="B104" s="73" t="s">
        <v>32</v>
      </c>
      <c r="C104" s="74" t="s">
        <v>261</v>
      </c>
      <c r="D104" s="73" t="s">
        <v>36</v>
      </c>
      <c r="E104" s="73">
        <v>48</v>
      </c>
      <c r="F104" s="75"/>
      <c r="G104" s="42"/>
      <c r="H104" s="43">
        <f aca="true" t="shared" si="28" ref="H104:H115">ROUND(F104*G104,2)</f>
        <v>0</v>
      </c>
      <c r="I104" s="42"/>
      <c r="J104" s="42"/>
      <c r="K104" s="45">
        <f t="shared" si="14"/>
        <v>0</v>
      </c>
      <c r="L104" s="45">
        <f t="shared" si="15"/>
        <v>0</v>
      </c>
      <c r="M104" s="46">
        <f t="shared" si="16"/>
        <v>0</v>
      </c>
      <c r="N104" s="47">
        <f t="shared" si="17"/>
        <v>0</v>
      </c>
      <c r="O104" s="47">
        <f t="shared" si="18"/>
        <v>0</v>
      </c>
      <c r="P104" s="47">
        <f t="shared" si="19"/>
        <v>0</v>
      </c>
    </row>
    <row r="105" spans="1:16" s="26" customFormat="1" ht="34.5" customHeight="1">
      <c r="A105" s="72" t="s">
        <v>307</v>
      </c>
      <c r="B105" s="73" t="s">
        <v>32</v>
      </c>
      <c r="C105" s="74" t="s">
        <v>262</v>
      </c>
      <c r="D105" s="73" t="s">
        <v>33</v>
      </c>
      <c r="E105" s="73">
        <v>2</v>
      </c>
      <c r="F105" s="75"/>
      <c r="G105" s="42"/>
      <c r="H105" s="43">
        <f t="shared" si="28"/>
        <v>0</v>
      </c>
      <c r="I105" s="42"/>
      <c r="J105" s="42"/>
      <c r="K105" s="45">
        <f t="shared" si="14"/>
        <v>0</v>
      </c>
      <c r="L105" s="45">
        <f t="shared" si="15"/>
        <v>0</v>
      </c>
      <c r="M105" s="46">
        <f t="shared" si="16"/>
        <v>0</v>
      </c>
      <c r="N105" s="47">
        <f t="shared" si="17"/>
        <v>0</v>
      </c>
      <c r="O105" s="47">
        <f t="shared" si="18"/>
        <v>0</v>
      </c>
      <c r="P105" s="47">
        <f t="shared" si="19"/>
        <v>0</v>
      </c>
    </row>
    <row r="106" spans="1:16" s="26" customFormat="1" ht="34.5" customHeight="1">
      <c r="A106" s="72" t="s">
        <v>308</v>
      </c>
      <c r="B106" s="73" t="s">
        <v>32</v>
      </c>
      <c r="C106" s="74" t="s">
        <v>263</v>
      </c>
      <c r="D106" s="73" t="s">
        <v>33</v>
      </c>
      <c r="E106" s="73">
        <v>21</v>
      </c>
      <c r="F106" s="75"/>
      <c r="G106" s="42"/>
      <c r="H106" s="43">
        <f t="shared" si="28"/>
        <v>0</v>
      </c>
      <c r="I106" s="42"/>
      <c r="J106" s="42"/>
      <c r="K106" s="45">
        <f t="shared" si="14"/>
        <v>0</v>
      </c>
      <c r="L106" s="45">
        <f t="shared" si="15"/>
        <v>0</v>
      </c>
      <c r="M106" s="46">
        <f t="shared" si="16"/>
        <v>0</v>
      </c>
      <c r="N106" s="47">
        <f t="shared" si="17"/>
        <v>0</v>
      </c>
      <c r="O106" s="47">
        <f t="shared" si="18"/>
        <v>0</v>
      </c>
      <c r="P106" s="47">
        <f t="shared" si="19"/>
        <v>0</v>
      </c>
    </row>
    <row r="107" spans="1:16" s="26" customFormat="1" ht="34.5" customHeight="1">
      <c r="A107" s="72" t="s">
        <v>309</v>
      </c>
      <c r="B107" s="73" t="s">
        <v>32</v>
      </c>
      <c r="C107" s="74" t="s">
        <v>264</v>
      </c>
      <c r="D107" s="73" t="s">
        <v>33</v>
      </c>
      <c r="E107" s="73">
        <v>2</v>
      </c>
      <c r="F107" s="75"/>
      <c r="G107" s="42"/>
      <c r="H107" s="43">
        <f t="shared" si="28"/>
        <v>0</v>
      </c>
      <c r="I107" s="42"/>
      <c r="J107" s="42"/>
      <c r="K107" s="45">
        <f t="shared" si="14"/>
        <v>0</v>
      </c>
      <c r="L107" s="45">
        <f t="shared" si="15"/>
        <v>0</v>
      </c>
      <c r="M107" s="46">
        <f t="shared" si="16"/>
        <v>0</v>
      </c>
      <c r="N107" s="47">
        <f t="shared" si="17"/>
        <v>0</v>
      </c>
      <c r="O107" s="47">
        <f t="shared" si="18"/>
        <v>0</v>
      </c>
      <c r="P107" s="47">
        <f t="shared" si="19"/>
        <v>0</v>
      </c>
    </row>
    <row r="108" spans="1:16" s="26" customFormat="1" ht="34.5" customHeight="1">
      <c r="A108" s="72" t="s">
        <v>310</v>
      </c>
      <c r="B108" s="73" t="s">
        <v>32</v>
      </c>
      <c r="C108" s="74" t="s">
        <v>265</v>
      </c>
      <c r="D108" s="73" t="s">
        <v>36</v>
      </c>
      <c r="E108" s="73">
        <v>102</v>
      </c>
      <c r="F108" s="75"/>
      <c r="G108" s="42"/>
      <c r="H108" s="43">
        <f t="shared" si="28"/>
        <v>0</v>
      </c>
      <c r="I108" s="42"/>
      <c r="J108" s="42"/>
      <c r="K108" s="45">
        <f t="shared" si="14"/>
        <v>0</v>
      </c>
      <c r="L108" s="45">
        <f t="shared" si="15"/>
        <v>0</v>
      </c>
      <c r="M108" s="46">
        <f t="shared" si="16"/>
        <v>0</v>
      </c>
      <c r="N108" s="47">
        <f t="shared" si="17"/>
        <v>0</v>
      </c>
      <c r="O108" s="47">
        <f t="shared" si="18"/>
        <v>0</v>
      </c>
      <c r="P108" s="47">
        <f t="shared" si="19"/>
        <v>0</v>
      </c>
    </row>
    <row r="109" spans="1:16" s="26" customFormat="1" ht="34.5" customHeight="1">
      <c r="A109" s="72" t="s">
        <v>311</v>
      </c>
      <c r="B109" s="73" t="s">
        <v>32</v>
      </c>
      <c r="C109" s="74" t="s">
        <v>266</v>
      </c>
      <c r="D109" s="73" t="s">
        <v>33</v>
      </c>
      <c r="E109" s="73">
        <v>10</v>
      </c>
      <c r="F109" s="75"/>
      <c r="G109" s="42"/>
      <c r="H109" s="43">
        <f t="shared" si="28"/>
        <v>0</v>
      </c>
      <c r="I109" s="42"/>
      <c r="J109" s="42"/>
      <c r="K109" s="45">
        <f t="shared" si="14"/>
        <v>0</v>
      </c>
      <c r="L109" s="45">
        <f t="shared" si="15"/>
        <v>0</v>
      </c>
      <c r="M109" s="46">
        <f t="shared" si="16"/>
        <v>0</v>
      </c>
      <c r="N109" s="47">
        <f t="shared" si="17"/>
        <v>0</v>
      </c>
      <c r="O109" s="47">
        <f t="shared" si="18"/>
        <v>0</v>
      </c>
      <c r="P109" s="47">
        <f t="shared" si="19"/>
        <v>0</v>
      </c>
    </row>
    <row r="110" spans="1:16" s="26" customFormat="1" ht="34.5" customHeight="1">
      <c r="A110" s="72" t="s">
        <v>312</v>
      </c>
      <c r="B110" s="73" t="s">
        <v>32</v>
      </c>
      <c r="C110" s="74" t="s">
        <v>267</v>
      </c>
      <c r="D110" s="73" t="s">
        <v>33</v>
      </c>
      <c r="E110" s="73">
        <v>1</v>
      </c>
      <c r="F110" s="75"/>
      <c r="G110" s="42"/>
      <c r="H110" s="43">
        <f t="shared" si="28"/>
        <v>0</v>
      </c>
      <c r="I110" s="42"/>
      <c r="J110" s="42"/>
      <c r="K110" s="45">
        <f t="shared" si="14"/>
        <v>0</v>
      </c>
      <c r="L110" s="45">
        <f t="shared" si="15"/>
        <v>0</v>
      </c>
      <c r="M110" s="46">
        <f t="shared" si="16"/>
        <v>0</v>
      </c>
      <c r="N110" s="47">
        <f t="shared" si="17"/>
        <v>0</v>
      </c>
      <c r="O110" s="47">
        <f t="shared" si="18"/>
        <v>0</v>
      </c>
      <c r="P110" s="47">
        <f t="shared" si="19"/>
        <v>0</v>
      </c>
    </row>
    <row r="111" spans="1:16" s="26" customFormat="1" ht="34.5" customHeight="1">
      <c r="A111" s="72" t="s">
        <v>313</v>
      </c>
      <c r="B111" s="73" t="s">
        <v>32</v>
      </c>
      <c r="C111" s="74" t="s">
        <v>268</v>
      </c>
      <c r="D111" s="73" t="s">
        <v>33</v>
      </c>
      <c r="E111" s="73">
        <v>2</v>
      </c>
      <c r="F111" s="75"/>
      <c r="G111" s="42"/>
      <c r="H111" s="43">
        <f t="shared" si="28"/>
        <v>0</v>
      </c>
      <c r="I111" s="42"/>
      <c r="J111" s="42"/>
      <c r="K111" s="45">
        <f t="shared" si="14"/>
        <v>0</v>
      </c>
      <c r="L111" s="45">
        <f t="shared" si="15"/>
        <v>0</v>
      </c>
      <c r="M111" s="46">
        <f t="shared" si="16"/>
        <v>0</v>
      </c>
      <c r="N111" s="47">
        <f t="shared" si="17"/>
        <v>0</v>
      </c>
      <c r="O111" s="47">
        <f t="shared" si="18"/>
        <v>0</v>
      </c>
      <c r="P111" s="47">
        <f t="shared" si="19"/>
        <v>0</v>
      </c>
    </row>
    <row r="112" spans="1:16" s="26" customFormat="1" ht="34.5" customHeight="1">
      <c r="A112" s="72" t="s">
        <v>314</v>
      </c>
      <c r="B112" s="73" t="s">
        <v>32</v>
      </c>
      <c r="C112" s="74" t="s">
        <v>269</v>
      </c>
      <c r="D112" s="73" t="s">
        <v>36</v>
      </c>
      <c r="E112" s="73">
        <v>2</v>
      </c>
      <c r="F112" s="75"/>
      <c r="G112" s="42"/>
      <c r="H112" s="43">
        <f t="shared" si="28"/>
        <v>0</v>
      </c>
      <c r="I112" s="42"/>
      <c r="J112" s="42"/>
      <c r="K112" s="45">
        <f t="shared" si="14"/>
        <v>0</v>
      </c>
      <c r="L112" s="45">
        <f t="shared" si="15"/>
        <v>0</v>
      </c>
      <c r="M112" s="46">
        <f t="shared" si="16"/>
        <v>0</v>
      </c>
      <c r="N112" s="47">
        <f t="shared" si="17"/>
        <v>0</v>
      </c>
      <c r="O112" s="47">
        <f t="shared" si="18"/>
        <v>0</v>
      </c>
      <c r="P112" s="47">
        <f t="shared" si="19"/>
        <v>0</v>
      </c>
    </row>
    <row r="113" spans="1:16" s="26" customFormat="1" ht="34.5" customHeight="1">
      <c r="A113" s="72" t="s">
        <v>315</v>
      </c>
      <c r="B113" s="73" t="s">
        <v>32</v>
      </c>
      <c r="C113" s="74" t="s">
        <v>270</v>
      </c>
      <c r="D113" s="73" t="s">
        <v>33</v>
      </c>
      <c r="E113" s="73">
        <v>2</v>
      </c>
      <c r="F113" s="75"/>
      <c r="G113" s="42"/>
      <c r="H113" s="43">
        <f t="shared" si="28"/>
        <v>0</v>
      </c>
      <c r="I113" s="42"/>
      <c r="J113" s="42"/>
      <c r="K113" s="45">
        <f>SUM(H113:J113)</f>
        <v>0</v>
      </c>
      <c r="L113" s="45">
        <f>ROUND(E113*F113,2)</f>
        <v>0</v>
      </c>
      <c r="M113" s="46">
        <f>ROUND(E113*H113,2)</f>
        <v>0</v>
      </c>
      <c r="N113" s="47">
        <f>ROUND(E113*I113,2)</f>
        <v>0</v>
      </c>
      <c r="O113" s="47">
        <f>ROUND(E113*J113,2)</f>
        <v>0</v>
      </c>
      <c r="P113" s="47">
        <f>SUM(M113:O113)</f>
        <v>0</v>
      </c>
    </row>
    <row r="114" spans="1:16" s="26" customFormat="1" ht="34.5" customHeight="1">
      <c r="A114" s="72" t="s">
        <v>316</v>
      </c>
      <c r="B114" s="73" t="s">
        <v>32</v>
      </c>
      <c r="C114" s="74" t="s">
        <v>271</v>
      </c>
      <c r="D114" s="73" t="s">
        <v>36</v>
      </c>
      <c r="E114" s="73">
        <v>6</v>
      </c>
      <c r="F114" s="75"/>
      <c r="G114" s="42"/>
      <c r="H114" s="43">
        <f t="shared" si="28"/>
        <v>0</v>
      </c>
      <c r="I114" s="42"/>
      <c r="J114" s="42"/>
      <c r="K114" s="45">
        <f>SUM(H114:J114)</f>
        <v>0</v>
      </c>
      <c r="L114" s="45">
        <f>ROUND(E114*F114,2)</f>
        <v>0</v>
      </c>
      <c r="M114" s="46">
        <f>ROUND(E114*H114,2)</f>
        <v>0</v>
      </c>
      <c r="N114" s="47">
        <f>ROUND(E114*I114,2)</f>
        <v>0</v>
      </c>
      <c r="O114" s="47">
        <f>ROUND(E114*J114,2)</f>
        <v>0</v>
      </c>
      <c r="P114" s="47">
        <f>SUM(M114:O114)</f>
        <v>0</v>
      </c>
    </row>
    <row r="115" spans="1:16" s="26" customFormat="1" ht="34.5" customHeight="1">
      <c r="A115" s="72" t="s">
        <v>317</v>
      </c>
      <c r="B115" s="73" t="s">
        <v>32</v>
      </c>
      <c r="C115" s="74" t="s">
        <v>272</v>
      </c>
      <c r="D115" s="73" t="s">
        <v>33</v>
      </c>
      <c r="E115" s="73">
        <v>1</v>
      </c>
      <c r="F115" s="75"/>
      <c r="G115" s="42"/>
      <c r="H115" s="43">
        <f t="shared" si="28"/>
        <v>0</v>
      </c>
      <c r="I115" s="42"/>
      <c r="J115" s="42"/>
      <c r="K115" s="45">
        <f>SUM(H115:J115)</f>
        <v>0</v>
      </c>
      <c r="L115" s="45">
        <f>ROUND(E115*F115,2)</f>
        <v>0</v>
      </c>
      <c r="M115" s="46">
        <f>ROUND(E115*H115,2)</f>
        <v>0</v>
      </c>
      <c r="N115" s="47">
        <f>ROUND(E115*I115,2)</f>
        <v>0</v>
      </c>
      <c r="O115" s="47">
        <f>ROUND(E115*J115,2)</f>
        <v>0</v>
      </c>
      <c r="P115" s="47">
        <f>SUM(M115:O115)</f>
        <v>0</v>
      </c>
    </row>
    <row r="116" spans="1:16" s="26" customFormat="1" ht="34.5" customHeight="1">
      <c r="A116" s="140" t="s">
        <v>318</v>
      </c>
      <c r="B116" s="73" t="s">
        <v>32</v>
      </c>
      <c r="C116" s="282" t="s">
        <v>445</v>
      </c>
      <c r="D116" s="285" t="s">
        <v>36</v>
      </c>
      <c r="E116" s="285">
        <v>158</v>
      </c>
      <c r="F116" s="286"/>
      <c r="G116" s="44"/>
      <c r="H116" s="44">
        <f>ROUND(F116*G116,2)</f>
        <v>0</v>
      </c>
      <c r="I116" s="44"/>
      <c r="J116" s="44"/>
      <c r="K116" s="45">
        <f>SUM(H116:J116)</f>
        <v>0</v>
      </c>
      <c r="L116" s="45">
        <f>ROUND(E116*F116,2)</f>
        <v>0</v>
      </c>
      <c r="M116" s="47">
        <f>ROUND(E116*H116,2)</f>
        <v>0</v>
      </c>
      <c r="N116" s="47">
        <f>ROUND(E116*I116,2)</f>
        <v>0</v>
      </c>
      <c r="O116" s="47">
        <f>ROUND(E116*J116,2)</f>
        <v>0</v>
      </c>
      <c r="P116" s="47">
        <f>SUM(M116:O116)</f>
        <v>0</v>
      </c>
    </row>
    <row r="117" spans="1:16" s="26" customFormat="1" ht="18.75" customHeight="1">
      <c r="A117" s="113" t="s">
        <v>273</v>
      </c>
      <c r="B117" s="124"/>
      <c r="C117" s="365" t="s">
        <v>274</v>
      </c>
      <c r="D117" s="380"/>
      <c r="E117" s="380"/>
      <c r="F117" s="380"/>
      <c r="G117" s="380"/>
      <c r="H117" s="380"/>
      <c r="I117" s="380"/>
      <c r="J117" s="380"/>
      <c r="K117" s="381"/>
      <c r="L117" s="132">
        <f>SUM(L118:L130)</f>
        <v>0</v>
      </c>
      <c r="M117" s="132">
        <f>SUM(M118:M130)</f>
        <v>0</v>
      </c>
      <c r="N117" s="132">
        <f>SUM(N118:N130)</f>
        <v>0</v>
      </c>
      <c r="O117" s="132">
        <f>SUM(O118:O130)</f>
        <v>0</v>
      </c>
      <c r="P117" s="132">
        <f>SUM(P118:P130)</f>
        <v>0</v>
      </c>
    </row>
    <row r="118" spans="1:16" s="26" customFormat="1" ht="30" customHeight="1">
      <c r="A118" s="72" t="s">
        <v>319</v>
      </c>
      <c r="B118" s="73" t="s">
        <v>32</v>
      </c>
      <c r="C118" s="133" t="s">
        <v>283</v>
      </c>
      <c r="D118" s="73" t="s">
        <v>36</v>
      </c>
      <c r="E118" s="73">
        <v>10</v>
      </c>
      <c r="F118" s="75"/>
      <c r="G118" s="42"/>
      <c r="H118" s="43">
        <f>ROUND(F118*G118,2)</f>
        <v>0</v>
      </c>
      <c r="I118" s="42"/>
      <c r="J118" s="42"/>
      <c r="K118" s="45">
        <f>SUM(H118:J118)</f>
        <v>0</v>
      </c>
      <c r="L118" s="45">
        <f>ROUND(E118*F118,2)</f>
        <v>0</v>
      </c>
      <c r="M118" s="46">
        <f>ROUND(E118*H118,2)</f>
        <v>0</v>
      </c>
      <c r="N118" s="47">
        <f>ROUND(E118*I118,2)</f>
        <v>0</v>
      </c>
      <c r="O118" s="47">
        <f>ROUND(E118*J118,2)</f>
        <v>0</v>
      </c>
      <c r="P118" s="47">
        <f>SUM(M118:O118)</f>
        <v>0</v>
      </c>
    </row>
    <row r="119" spans="1:16" s="26" customFormat="1" ht="34.5" customHeight="1">
      <c r="A119" s="72" t="s">
        <v>320</v>
      </c>
      <c r="B119" s="73" t="s">
        <v>32</v>
      </c>
      <c r="C119" s="79" t="s">
        <v>284</v>
      </c>
      <c r="D119" s="80" t="s">
        <v>33</v>
      </c>
      <c r="E119" s="80">
        <v>3</v>
      </c>
      <c r="F119" s="75"/>
      <c r="G119" s="42"/>
      <c r="H119" s="43">
        <f aca="true" t="shared" si="29" ref="H119:H130">ROUND(F119*G119,2)</f>
        <v>0</v>
      </c>
      <c r="I119" s="42"/>
      <c r="J119" s="42"/>
      <c r="K119" s="45">
        <f aca="true" t="shared" si="30" ref="K119:K130">SUM(H119:J119)</f>
        <v>0</v>
      </c>
      <c r="L119" s="45">
        <f aca="true" t="shared" si="31" ref="L119:L130">ROUND(E119*F119,2)</f>
        <v>0</v>
      </c>
      <c r="M119" s="46">
        <f aca="true" t="shared" si="32" ref="M119:M130">ROUND(E119*H119,2)</f>
        <v>0</v>
      </c>
      <c r="N119" s="47">
        <f aca="true" t="shared" si="33" ref="N119:N130">ROUND(E119*I119,2)</f>
        <v>0</v>
      </c>
      <c r="O119" s="47">
        <f aca="true" t="shared" si="34" ref="O119:O130">ROUND(E119*J119,2)</f>
        <v>0</v>
      </c>
      <c r="P119" s="47">
        <f aca="true" t="shared" si="35" ref="P119:P130">SUM(M119:O119)</f>
        <v>0</v>
      </c>
    </row>
    <row r="120" spans="1:16" s="26" customFormat="1" ht="34.5" customHeight="1">
      <c r="A120" s="72" t="s">
        <v>321</v>
      </c>
      <c r="B120" s="73" t="s">
        <v>32</v>
      </c>
      <c r="C120" s="79" t="s">
        <v>285</v>
      </c>
      <c r="D120" s="80" t="s">
        <v>36</v>
      </c>
      <c r="E120" s="80">
        <v>13</v>
      </c>
      <c r="F120" s="75"/>
      <c r="G120" s="42"/>
      <c r="H120" s="43">
        <f t="shared" si="29"/>
        <v>0</v>
      </c>
      <c r="I120" s="42"/>
      <c r="J120" s="42"/>
      <c r="K120" s="45">
        <f t="shared" si="30"/>
        <v>0</v>
      </c>
      <c r="L120" s="45">
        <f t="shared" si="31"/>
        <v>0</v>
      </c>
      <c r="M120" s="46">
        <f t="shared" si="32"/>
        <v>0</v>
      </c>
      <c r="N120" s="47">
        <f t="shared" si="33"/>
        <v>0</v>
      </c>
      <c r="O120" s="47">
        <f t="shared" si="34"/>
        <v>0</v>
      </c>
      <c r="P120" s="47">
        <f t="shared" si="35"/>
        <v>0</v>
      </c>
    </row>
    <row r="121" spans="1:16" s="26" customFormat="1" ht="34.5" customHeight="1">
      <c r="A121" s="72" t="s">
        <v>322</v>
      </c>
      <c r="B121" s="73" t="s">
        <v>32</v>
      </c>
      <c r="C121" s="79" t="s">
        <v>286</v>
      </c>
      <c r="D121" s="80" t="s">
        <v>33</v>
      </c>
      <c r="E121" s="80">
        <v>4</v>
      </c>
      <c r="F121" s="75"/>
      <c r="G121" s="42"/>
      <c r="H121" s="43">
        <f t="shared" si="29"/>
        <v>0</v>
      </c>
      <c r="I121" s="42"/>
      <c r="J121" s="42"/>
      <c r="K121" s="45">
        <f t="shared" si="30"/>
        <v>0</v>
      </c>
      <c r="L121" s="45">
        <f t="shared" si="31"/>
        <v>0</v>
      </c>
      <c r="M121" s="46">
        <f t="shared" si="32"/>
        <v>0</v>
      </c>
      <c r="N121" s="47">
        <f t="shared" si="33"/>
        <v>0</v>
      </c>
      <c r="O121" s="47">
        <f t="shared" si="34"/>
        <v>0</v>
      </c>
      <c r="P121" s="47">
        <f t="shared" si="35"/>
        <v>0</v>
      </c>
    </row>
    <row r="122" spans="1:16" s="26" customFormat="1" ht="34.5" customHeight="1">
      <c r="A122" s="72" t="s">
        <v>323</v>
      </c>
      <c r="B122" s="73" t="s">
        <v>32</v>
      </c>
      <c r="C122" s="79" t="s">
        <v>287</v>
      </c>
      <c r="D122" s="80" t="s">
        <v>36</v>
      </c>
      <c r="E122" s="80">
        <v>3</v>
      </c>
      <c r="F122" s="75"/>
      <c r="G122" s="42"/>
      <c r="H122" s="43">
        <f t="shared" si="29"/>
        <v>0</v>
      </c>
      <c r="I122" s="42"/>
      <c r="J122" s="42"/>
      <c r="K122" s="45">
        <f t="shared" si="30"/>
        <v>0</v>
      </c>
      <c r="L122" s="45">
        <f t="shared" si="31"/>
        <v>0</v>
      </c>
      <c r="M122" s="46">
        <f t="shared" si="32"/>
        <v>0</v>
      </c>
      <c r="N122" s="47">
        <f t="shared" si="33"/>
        <v>0</v>
      </c>
      <c r="O122" s="47">
        <f t="shared" si="34"/>
        <v>0</v>
      </c>
      <c r="P122" s="47">
        <f t="shared" si="35"/>
        <v>0</v>
      </c>
    </row>
    <row r="123" spans="1:16" s="26" customFormat="1" ht="34.5" customHeight="1">
      <c r="A123" s="72" t="s">
        <v>324</v>
      </c>
      <c r="B123" s="73" t="s">
        <v>32</v>
      </c>
      <c r="C123" s="79" t="s">
        <v>288</v>
      </c>
      <c r="D123" s="80" t="s">
        <v>33</v>
      </c>
      <c r="E123" s="80">
        <v>1</v>
      </c>
      <c r="F123" s="75"/>
      <c r="G123" s="42"/>
      <c r="H123" s="43">
        <f t="shared" si="29"/>
        <v>0</v>
      </c>
      <c r="I123" s="42"/>
      <c r="J123" s="42"/>
      <c r="K123" s="45">
        <f t="shared" si="30"/>
        <v>0</v>
      </c>
      <c r="L123" s="45">
        <f t="shared" si="31"/>
        <v>0</v>
      </c>
      <c r="M123" s="46">
        <f t="shared" si="32"/>
        <v>0</v>
      </c>
      <c r="N123" s="47">
        <f t="shared" si="33"/>
        <v>0</v>
      </c>
      <c r="O123" s="47">
        <f t="shared" si="34"/>
        <v>0</v>
      </c>
      <c r="P123" s="47">
        <f t="shared" si="35"/>
        <v>0</v>
      </c>
    </row>
    <row r="124" spans="1:16" s="26" customFormat="1" ht="28.5" customHeight="1">
      <c r="A124" s="72" t="s">
        <v>325</v>
      </c>
      <c r="B124" s="73" t="s">
        <v>32</v>
      </c>
      <c r="C124" s="79" t="s">
        <v>289</v>
      </c>
      <c r="D124" s="80" t="s">
        <v>33</v>
      </c>
      <c r="E124" s="80">
        <v>2</v>
      </c>
      <c r="F124" s="75"/>
      <c r="G124" s="42"/>
      <c r="H124" s="43">
        <f t="shared" si="29"/>
        <v>0</v>
      </c>
      <c r="I124" s="42"/>
      <c r="J124" s="42"/>
      <c r="K124" s="45">
        <f t="shared" si="30"/>
        <v>0</v>
      </c>
      <c r="L124" s="45">
        <f t="shared" si="31"/>
        <v>0</v>
      </c>
      <c r="M124" s="46">
        <f t="shared" si="32"/>
        <v>0</v>
      </c>
      <c r="N124" s="47">
        <f t="shared" si="33"/>
        <v>0</v>
      </c>
      <c r="O124" s="47">
        <f t="shared" si="34"/>
        <v>0</v>
      </c>
      <c r="P124" s="47">
        <f t="shared" si="35"/>
        <v>0</v>
      </c>
    </row>
    <row r="125" spans="1:16" s="26" customFormat="1" ht="34.5" customHeight="1">
      <c r="A125" s="72" t="s">
        <v>326</v>
      </c>
      <c r="B125" s="73" t="s">
        <v>32</v>
      </c>
      <c r="C125" s="79" t="s">
        <v>290</v>
      </c>
      <c r="D125" s="80" t="s">
        <v>36</v>
      </c>
      <c r="E125" s="80">
        <v>1</v>
      </c>
      <c r="F125" s="75"/>
      <c r="G125" s="42"/>
      <c r="H125" s="43">
        <f t="shared" si="29"/>
        <v>0</v>
      </c>
      <c r="I125" s="42"/>
      <c r="J125" s="42"/>
      <c r="K125" s="45">
        <f t="shared" si="30"/>
        <v>0</v>
      </c>
      <c r="L125" s="45">
        <f t="shared" si="31"/>
        <v>0</v>
      </c>
      <c r="M125" s="46">
        <f t="shared" si="32"/>
        <v>0</v>
      </c>
      <c r="N125" s="47">
        <f t="shared" si="33"/>
        <v>0</v>
      </c>
      <c r="O125" s="47">
        <f t="shared" si="34"/>
        <v>0</v>
      </c>
      <c r="P125" s="47">
        <f t="shared" si="35"/>
        <v>0</v>
      </c>
    </row>
    <row r="126" spans="1:16" s="26" customFormat="1" ht="34.5" customHeight="1">
      <c r="A126" s="72" t="s">
        <v>327</v>
      </c>
      <c r="B126" s="73" t="s">
        <v>32</v>
      </c>
      <c r="C126" s="79" t="s">
        <v>291</v>
      </c>
      <c r="D126" s="80" t="s">
        <v>33</v>
      </c>
      <c r="E126" s="80">
        <v>1</v>
      </c>
      <c r="F126" s="75"/>
      <c r="G126" s="42"/>
      <c r="H126" s="43">
        <f t="shared" si="29"/>
        <v>0</v>
      </c>
      <c r="I126" s="42"/>
      <c r="J126" s="42"/>
      <c r="K126" s="45">
        <f t="shared" si="30"/>
        <v>0</v>
      </c>
      <c r="L126" s="45">
        <f>ROUND(E126*F126,2)</f>
        <v>0</v>
      </c>
      <c r="M126" s="46">
        <f>ROUND(E126*H126,2)</f>
        <v>0</v>
      </c>
      <c r="N126" s="47">
        <f>ROUND(E126*I126,2)</f>
        <v>0</v>
      </c>
      <c r="O126" s="47">
        <f>ROUND(E126*J126,2)</f>
        <v>0</v>
      </c>
      <c r="P126" s="47">
        <f>SUM(M126:O126)</f>
        <v>0</v>
      </c>
    </row>
    <row r="127" spans="1:16" s="26" customFormat="1" ht="34.5" customHeight="1">
      <c r="A127" s="72" t="s">
        <v>328</v>
      </c>
      <c r="B127" s="73" t="s">
        <v>32</v>
      </c>
      <c r="C127" s="79" t="s">
        <v>292</v>
      </c>
      <c r="D127" s="80" t="s">
        <v>36</v>
      </c>
      <c r="E127" s="80">
        <v>3</v>
      </c>
      <c r="F127" s="75"/>
      <c r="G127" s="42"/>
      <c r="H127" s="43">
        <f t="shared" si="29"/>
        <v>0</v>
      </c>
      <c r="I127" s="42"/>
      <c r="J127" s="42"/>
      <c r="K127" s="45">
        <f t="shared" si="30"/>
        <v>0</v>
      </c>
      <c r="L127" s="45">
        <f t="shared" si="31"/>
        <v>0</v>
      </c>
      <c r="M127" s="46">
        <f t="shared" si="32"/>
        <v>0</v>
      </c>
      <c r="N127" s="47">
        <f t="shared" si="33"/>
        <v>0</v>
      </c>
      <c r="O127" s="47">
        <f t="shared" si="34"/>
        <v>0</v>
      </c>
      <c r="P127" s="47">
        <f t="shared" si="35"/>
        <v>0</v>
      </c>
    </row>
    <row r="128" spans="1:16" s="26" customFormat="1" ht="34.5" customHeight="1">
      <c r="A128" s="141" t="s">
        <v>329</v>
      </c>
      <c r="B128" s="73" t="s">
        <v>32</v>
      </c>
      <c r="C128" s="79" t="s">
        <v>293</v>
      </c>
      <c r="D128" s="80" t="s">
        <v>36</v>
      </c>
      <c r="E128" s="80">
        <v>0.5</v>
      </c>
      <c r="F128" s="75"/>
      <c r="G128" s="42"/>
      <c r="H128" s="43">
        <f t="shared" si="29"/>
        <v>0</v>
      </c>
      <c r="I128" s="42"/>
      <c r="J128" s="42"/>
      <c r="K128" s="45">
        <f t="shared" si="30"/>
        <v>0</v>
      </c>
      <c r="L128" s="45">
        <f t="shared" si="31"/>
        <v>0</v>
      </c>
      <c r="M128" s="46">
        <f t="shared" si="32"/>
        <v>0</v>
      </c>
      <c r="N128" s="47">
        <f t="shared" si="33"/>
        <v>0</v>
      </c>
      <c r="O128" s="47">
        <f t="shared" si="34"/>
        <v>0</v>
      </c>
      <c r="P128" s="47">
        <f t="shared" si="35"/>
        <v>0</v>
      </c>
    </row>
    <row r="129" spans="1:16" s="26" customFormat="1" ht="34.5" customHeight="1">
      <c r="A129" s="72" t="s">
        <v>330</v>
      </c>
      <c r="B129" s="73" t="s">
        <v>32</v>
      </c>
      <c r="C129" s="79" t="s">
        <v>294</v>
      </c>
      <c r="D129" s="80" t="s">
        <v>33</v>
      </c>
      <c r="E129" s="80">
        <v>1</v>
      </c>
      <c r="F129" s="75"/>
      <c r="G129" s="42"/>
      <c r="H129" s="43">
        <f t="shared" si="29"/>
        <v>0</v>
      </c>
      <c r="I129" s="42"/>
      <c r="J129" s="42"/>
      <c r="K129" s="45">
        <f t="shared" si="30"/>
        <v>0</v>
      </c>
      <c r="L129" s="45">
        <f t="shared" si="31"/>
        <v>0</v>
      </c>
      <c r="M129" s="46">
        <f t="shared" si="32"/>
        <v>0</v>
      </c>
      <c r="N129" s="47">
        <f t="shared" si="33"/>
        <v>0</v>
      </c>
      <c r="O129" s="47">
        <f t="shared" si="34"/>
        <v>0</v>
      </c>
      <c r="P129" s="47">
        <f t="shared" si="35"/>
        <v>0</v>
      </c>
    </row>
    <row r="130" spans="1:16" s="26" customFormat="1" ht="34.5" customHeight="1">
      <c r="A130" s="142" t="s">
        <v>331</v>
      </c>
      <c r="B130" s="80" t="s">
        <v>32</v>
      </c>
      <c r="C130" s="79" t="s">
        <v>295</v>
      </c>
      <c r="D130" s="80" t="s">
        <v>33</v>
      </c>
      <c r="E130" s="80">
        <v>2</v>
      </c>
      <c r="F130" s="75"/>
      <c r="G130" s="82"/>
      <c r="H130" s="83">
        <f t="shared" si="29"/>
        <v>0</v>
      </c>
      <c r="I130" s="82"/>
      <c r="J130" s="82"/>
      <c r="K130" s="84">
        <f t="shared" si="30"/>
        <v>0</v>
      </c>
      <c r="L130" s="84">
        <f t="shared" si="31"/>
        <v>0</v>
      </c>
      <c r="M130" s="127">
        <f t="shared" si="32"/>
        <v>0</v>
      </c>
      <c r="N130" s="128">
        <f t="shared" si="33"/>
        <v>0</v>
      </c>
      <c r="O130" s="128">
        <f t="shared" si="34"/>
        <v>0</v>
      </c>
      <c r="P130" s="128">
        <f t="shared" si="35"/>
        <v>0</v>
      </c>
    </row>
    <row r="131" spans="1:16" s="26" customFormat="1" ht="21" customHeight="1">
      <c r="A131" s="138" t="s">
        <v>276</v>
      </c>
      <c r="B131" s="137"/>
      <c r="C131" s="382" t="s">
        <v>275</v>
      </c>
      <c r="D131" s="383"/>
      <c r="E131" s="383"/>
      <c r="F131" s="383"/>
      <c r="G131" s="383"/>
      <c r="H131" s="383"/>
      <c r="I131" s="383"/>
      <c r="J131" s="383"/>
      <c r="K131" s="384"/>
      <c r="L131" s="132">
        <f>SUM(L132:L142)</f>
        <v>0</v>
      </c>
      <c r="M131" s="132">
        <f>SUM(M132:M142)</f>
        <v>0</v>
      </c>
      <c r="N131" s="132">
        <f>SUM(N132:N142)</f>
        <v>0</v>
      </c>
      <c r="O131" s="132">
        <f>SUM(O132:O142)</f>
        <v>0</v>
      </c>
      <c r="P131" s="132">
        <f>SUM(P132:P142)</f>
        <v>0</v>
      </c>
    </row>
    <row r="132" spans="1:16" s="26" customFormat="1" ht="29.25" customHeight="1">
      <c r="A132" s="136" t="s">
        <v>332</v>
      </c>
      <c r="B132" s="73" t="s">
        <v>32</v>
      </c>
      <c r="C132" s="133" t="s">
        <v>296</v>
      </c>
      <c r="D132" s="134" t="s">
        <v>36</v>
      </c>
      <c r="E132" s="134">
        <v>4</v>
      </c>
      <c r="F132" s="69"/>
      <c r="G132" s="42"/>
      <c r="H132" s="43">
        <f>ROUND(F132*G132,2)</f>
        <v>0</v>
      </c>
      <c r="I132" s="42"/>
      <c r="J132" s="42"/>
      <c r="K132" s="45">
        <f>SUM(H132:J132)</f>
        <v>0</v>
      </c>
      <c r="L132" s="45">
        <f>ROUND(E132*F132,2)</f>
        <v>0</v>
      </c>
      <c r="M132" s="46">
        <f>ROUND(E132*H132,2)</f>
        <v>0</v>
      </c>
      <c r="N132" s="47">
        <f>ROUND(E132*I132,2)</f>
        <v>0</v>
      </c>
      <c r="O132" s="47">
        <f>ROUND(E132*J132,2)</f>
        <v>0</v>
      </c>
      <c r="P132" s="47">
        <f>SUM(M132:O132)</f>
        <v>0</v>
      </c>
    </row>
    <row r="133" spans="1:16" s="26" customFormat="1" ht="27" customHeight="1">
      <c r="A133" s="72" t="s">
        <v>333</v>
      </c>
      <c r="B133" s="73" t="s">
        <v>32</v>
      </c>
      <c r="C133" s="79" t="s">
        <v>297</v>
      </c>
      <c r="D133" s="80" t="s">
        <v>36</v>
      </c>
      <c r="E133" s="80">
        <v>12</v>
      </c>
      <c r="F133" s="75"/>
      <c r="G133" s="42"/>
      <c r="H133" s="43">
        <f aca="true" t="shared" si="36" ref="H133:H142">ROUND(F133*G133,2)</f>
        <v>0</v>
      </c>
      <c r="I133" s="42"/>
      <c r="J133" s="42"/>
      <c r="K133" s="45">
        <f aca="true" t="shared" si="37" ref="K133:K142">SUM(H133:J133)</f>
        <v>0</v>
      </c>
      <c r="L133" s="45">
        <f aca="true" t="shared" si="38" ref="L133:L142">ROUND(E133*F133,2)</f>
        <v>0</v>
      </c>
      <c r="M133" s="46">
        <f aca="true" t="shared" si="39" ref="M133:M142">ROUND(E133*H133,2)</f>
        <v>0</v>
      </c>
      <c r="N133" s="47">
        <f aca="true" t="shared" si="40" ref="N133:N142">ROUND(E133*I133,2)</f>
        <v>0</v>
      </c>
      <c r="O133" s="47">
        <f aca="true" t="shared" si="41" ref="O133:O142">ROUND(E133*J133,2)</f>
        <v>0</v>
      </c>
      <c r="P133" s="47">
        <f aca="true" t="shared" si="42" ref="P133:P142">SUM(M133:O133)</f>
        <v>0</v>
      </c>
    </row>
    <row r="134" spans="1:16" s="26" customFormat="1" ht="34.5" customHeight="1">
      <c r="A134" s="72" t="s">
        <v>334</v>
      </c>
      <c r="B134" s="73" t="s">
        <v>32</v>
      </c>
      <c r="C134" s="79" t="s">
        <v>298</v>
      </c>
      <c r="D134" s="80" t="s">
        <v>33</v>
      </c>
      <c r="E134" s="80">
        <v>1</v>
      </c>
      <c r="F134" s="75"/>
      <c r="G134" s="42"/>
      <c r="H134" s="43">
        <f t="shared" si="36"/>
        <v>0</v>
      </c>
      <c r="I134" s="42"/>
      <c r="J134" s="42"/>
      <c r="K134" s="45">
        <f t="shared" si="37"/>
        <v>0</v>
      </c>
      <c r="L134" s="45">
        <f t="shared" si="38"/>
        <v>0</v>
      </c>
      <c r="M134" s="46">
        <f t="shared" si="39"/>
        <v>0</v>
      </c>
      <c r="N134" s="47">
        <f t="shared" si="40"/>
        <v>0</v>
      </c>
      <c r="O134" s="47">
        <f t="shared" si="41"/>
        <v>0</v>
      </c>
      <c r="P134" s="47">
        <f t="shared" si="42"/>
        <v>0</v>
      </c>
    </row>
    <row r="135" spans="1:16" s="26" customFormat="1" ht="34.5" customHeight="1">
      <c r="A135" s="72" t="s">
        <v>335</v>
      </c>
      <c r="B135" s="73" t="s">
        <v>32</v>
      </c>
      <c r="C135" s="79" t="s">
        <v>299</v>
      </c>
      <c r="D135" s="80" t="s">
        <v>33</v>
      </c>
      <c r="E135" s="80">
        <v>1</v>
      </c>
      <c r="F135" s="75"/>
      <c r="G135" s="42"/>
      <c r="H135" s="43">
        <f t="shared" si="36"/>
        <v>0</v>
      </c>
      <c r="I135" s="42"/>
      <c r="J135" s="42"/>
      <c r="K135" s="45">
        <f t="shared" si="37"/>
        <v>0</v>
      </c>
      <c r="L135" s="45">
        <f t="shared" si="38"/>
        <v>0</v>
      </c>
      <c r="M135" s="46">
        <f t="shared" si="39"/>
        <v>0</v>
      </c>
      <c r="N135" s="47">
        <f t="shared" si="40"/>
        <v>0</v>
      </c>
      <c r="O135" s="47">
        <f t="shared" si="41"/>
        <v>0</v>
      </c>
      <c r="P135" s="47">
        <f t="shared" si="42"/>
        <v>0</v>
      </c>
    </row>
    <row r="136" spans="1:16" s="26" customFormat="1" ht="34.5" customHeight="1">
      <c r="A136" s="72" t="s">
        <v>336</v>
      </c>
      <c r="B136" s="73" t="s">
        <v>32</v>
      </c>
      <c r="C136" s="79" t="s">
        <v>300</v>
      </c>
      <c r="D136" s="80" t="s">
        <v>33</v>
      </c>
      <c r="E136" s="80">
        <v>1</v>
      </c>
      <c r="F136" s="75"/>
      <c r="G136" s="42"/>
      <c r="H136" s="43">
        <f t="shared" si="36"/>
        <v>0</v>
      </c>
      <c r="I136" s="42"/>
      <c r="J136" s="42"/>
      <c r="K136" s="45">
        <f t="shared" si="37"/>
        <v>0</v>
      </c>
      <c r="L136" s="45">
        <f t="shared" si="38"/>
        <v>0</v>
      </c>
      <c r="M136" s="46">
        <f t="shared" si="39"/>
        <v>0</v>
      </c>
      <c r="N136" s="47">
        <f t="shared" si="40"/>
        <v>0</v>
      </c>
      <c r="O136" s="47">
        <f t="shared" si="41"/>
        <v>0</v>
      </c>
      <c r="P136" s="47">
        <f t="shared" si="42"/>
        <v>0</v>
      </c>
    </row>
    <row r="137" spans="1:16" s="26" customFormat="1" ht="34.5" customHeight="1">
      <c r="A137" s="72" t="s">
        <v>337</v>
      </c>
      <c r="B137" s="73" t="s">
        <v>32</v>
      </c>
      <c r="C137" s="79" t="s">
        <v>301</v>
      </c>
      <c r="D137" s="80" t="s">
        <v>33</v>
      </c>
      <c r="E137" s="80">
        <v>2</v>
      </c>
      <c r="F137" s="75"/>
      <c r="G137" s="42"/>
      <c r="H137" s="43">
        <f t="shared" si="36"/>
        <v>0</v>
      </c>
      <c r="I137" s="42"/>
      <c r="J137" s="42"/>
      <c r="K137" s="45">
        <f t="shared" si="37"/>
        <v>0</v>
      </c>
      <c r="L137" s="45">
        <f t="shared" si="38"/>
        <v>0</v>
      </c>
      <c r="M137" s="46">
        <f t="shared" si="39"/>
        <v>0</v>
      </c>
      <c r="N137" s="47">
        <f t="shared" si="40"/>
        <v>0</v>
      </c>
      <c r="O137" s="47">
        <f t="shared" si="41"/>
        <v>0</v>
      </c>
      <c r="P137" s="47">
        <f t="shared" si="42"/>
        <v>0</v>
      </c>
    </row>
    <row r="138" spans="1:16" s="26" customFormat="1" ht="34.5" customHeight="1">
      <c r="A138" s="72" t="s">
        <v>338</v>
      </c>
      <c r="B138" s="73" t="s">
        <v>32</v>
      </c>
      <c r="C138" s="74" t="s">
        <v>302</v>
      </c>
      <c r="D138" s="73" t="s">
        <v>33</v>
      </c>
      <c r="E138" s="73">
        <v>1</v>
      </c>
      <c r="F138" s="75"/>
      <c r="G138" s="42"/>
      <c r="H138" s="43">
        <f t="shared" si="36"/>
        <v>0</v>
      </c>
      <c r="I138" s="42"/>
      <c r="J138" s="42"/>
      <c r="K138" s="45">
        <f t="shared" si="37"/>
        <v>0</v>
      </c>
      <c r="L138" s="45">
        <f t="shared" si="38"/>
        <v>0</v>
      </c>
      <c r="M138" s="46">
        <f t="shared" si="39"/>
        <v>0</v>
      </c>
      <c r="N138" s="47">
        <f t="shared" si="40"/>
        <v>0</v>
      </c>
      <c r="O138" s="47">
        <f t="shared" si="41"/>
        <v>0</v>
      </c>
      <c r="P138" s="47">
        <f t="shared" si="42"/>
        <v>0</v>
      </c>
    </row>
    <row r="139" spans="1:16" s="26" customFormat="1" ht="34.5" customHeight="1">
      <c r="A139" s="72" t="s">
        <v>339</v>
      </c>
      <c r="B139" s="73" t="s">
        <v>32</v>
      </c>
      <c r="C139" s="74" t="s">
        <v>303</v>
      </c>
      <c r="D139" s="73" t="s">
        <v>33</v>
      </c>
      <c r="E139" s="73">
        <v>1</v>
      </c>
      <c r="F139" s="75"/>
      <c r="G139" s="42"/>
      <c r="H139" s="43">
        <f t="shared" si="36"/>
        <v>0</v>
      </c>
      <c r="I139" s="42"/>
      <c r="J139" s="42"/>
      <c r="K139" s="45">
        <f t="shared" si="37"/>
        <v>0</v>
      </c>
      <c r="L139" s="45">
        <f t="shared" si="38"/>
        <v>0</v>
      </c>
      <c r="M139" s="46">
        <f t="shared" si="39"/>
        <v>0</v>
      </c>
      <c r="N139" s="47">
        <f t="shared" si="40"/>
        <v>0</v>
      </c>
      <c r="O139" s="47">
        <f t="shared" si="41"/>
        <v>0</v>
      </c>
      <c r="P139" s="47">
        <f t="shared" si="42"/>
        <v>0</v>
      </c>
    </row>
    <row r="140" spans="1:16" s="26" customFormat="1" ht="34.5" customHeight="1">
      <c r="A140" s="72" t="s">
        <v>340</v>
      </c>
      <c r="B140" s="73" t="s">
        <v>32</v>
      </c>
      <c r="C140" s="74" t="s">
        <v>277</v>
      </c>
      <c r="D140" s="73" t="s">
        <v>33</v>
      </c>
      <c r="E140" s="73">
        <v>1</v>
      </c>
      <c r="F140" s="75"/>
      <c r="G140" s="42"/>
      <c r="H140" s="43">
        <f t="shared" si="36"/>
        <v>0</v>
      </c>
      <c r="I140" s="42"/>
      <c r="J140" s="42"/>
      <c r="K140" s="45">
        <f t="shared" si="37"/>
        <v>0</v>
      </c>
      <c r="L140" s="45">
        <f t="shared" si="38"/>
        <v>0</v>
      </c>
      <c r="M140" s="46">
        <f t="shared" si="39"/>
        <v>0</v>
      </c>
      <c r="N140" s="47">
        <f t="shared" si="40"/>
        <v>0</v>
      </c>
      <c r="O140" s="47">
        <f t="shared" si="41"/>
        <v>0</v>
      </c>
      <c r="P140" s="47">
        <f t="shared" si="42"/>
        <v>0</v>
      </c>
    </row>
    <row r="141" spans="1:16" s="26" customFormat="1" ht="34.5" customHeight="1">
      <c r="A141" s="141" t="s">
        <v>341</v>
      </c>
      <c r="B141" s="73" t="s">
        <v>32</v>
      </c>
      <c r="C141" s="74" t="s">
        <v>304</v>
      </c>
      <c r="D141" s="73" t="s">
        <v>33</v>
      </c>
      <c r="E141" s="73">
        <v>1</v>
      </c>
      <c r="F141" s="75"/>
      <c r="G141" s="42"/>
      <c r="H141" s="43">
        <f t="shared" si="36"/>
        <v>0</v>
      </c>
      <c r="I141" s="42"/>
      <c r="J141" s="42"/>
      <c r="K141" s="45">
        <f t="shared" si="37"/>
        <v>0</v>
      </c>
      <c r="L141" s="45">
        <f t="shared" si="38"/>
        <v>0</v>
      </c>
      <c r="M141" s="46">
        <f t="shared" si="39"/>
        <v>0</v>
      </c>
      <c r="N141" s="47">
        <f t="shared" si="40"/>
        <v>0</v>
      </c>
      <c r="O141" s="47">
        <f t="shared" si="41"/>
        <v>0</v>
      </c>
      <c r="P141" s="47">
        <f t="shared" si="42"/>
        <v>0</v>
      </c>
    </row>
    <row r="142" spans="1:16" s="26" customFormat="1" ht="62.25" customHeight="1">
      <c r="A142" s="72" t="s">
        <v>342</v>
      </c>
      <c r="B142" s="73" t="s">
        <v>32</v>
      </c>
      <c r="C142" s="74" t="s">
        <v>305</v>
      </c>
      <c r="D142" s="73" t="s">
        <v>24</v>
      </c>
      <c r="E142" s="73">
        <v>1</v>
      </c>
      <c r="F142" s="75"/>
      <c r="G142" s="42"/>
      <c r="H142" s="43">
        <f t="shared" si="36"/>
        <v>0</v>
      </c>
      <c r="I142" s="42"/>
      <c r="J142" s="42"/>
      <c r="K142" s="45">
        <f t="shared" si="37"/>
        <v>0</v>
      </c>
      <c r="L142" s="45">
        <f t="shared" si="38"/>
        <v>0</v>
      </c>
      <c r="M142" s="46">
        <f t="shared" si="39"/>
        <v>0</v>
      </c>
      <c r="N142" s="47">
        <f t="shared" si="40"/>
        <v>0</v>
      </c>
      <c r="O142" s="47">
        <f t="shared" si="41"/>
        <v>0</v>
      </c>
      <c r="P142" s="47">
        <f t="shared" si="42"/>
        <v>0</v>
      </c>
    </row>
    <row r="143" spans="1:16" s="26" customFormat="1" ht="15">
      <c r="A143" s="139" t="s">
        <v>343</v>
      </c>
      <c r="B143" s="124"/>
      <c r="C143" s="362" t="s">
        <v>50</v>
      </c>
      <c r="D143" s="363"/>
      <c r="E143" s="363"/>
      <c r="F143" s="363"/>
      <c r="G143" s="363"/>
      <c r="H143" s="363"/>
      <c r="I143" s="363"/>
      <c r="J143" s="363"/>
      <c r="K143" s="364"/>
      <c r="L143" s="111">
        <f>SUM(L144:L149)</f>
        <v>0</v>
      </c>
      <c r="M143" s="111">
        <f>SUM(M144:M149)</f>
        <v>0</v>
      </c>
      <c r="N143" s="111">
        <f>SUM(N144:N149)</f>
        <v>0</v>
      </c>
      <c r="O143" s="111">
        <f>SUM(O144:O149)</f>
        <v>0</v>
      </c>
      <c r="P143" s="111">
        <f>SUM(P144:P149)</f>
        <v>0</v>
      </c>
    </row>
    <row r="144" spans="1:16" s="26" customFormat="1" ht="63" customHeight="1">
      <c r="A144" s="72" t="s">
        <v>344</v>
      </c>
      <c r="B144" s="73" t="s">
        <v>37</v>
      </c>
      <c r="C144" s="74" t="s">
        <v>278</v>
      </c>
      <c r="D144" s="73" t="s">
        <v>39</v>
      </c>
      <c r="E144" s="86">
        <v>65</v>
      </c>
      <c r="F144" s="87"/>
      <c r="G144" s="70"/>
      <c r="H144" s="43">
        <f aca="true" t="shared" si="43" ref="H144:H149">ROUND(F144*G144,2)</f>
        <v>0</v>
      </c>
      <c r="I144" s="70"/>
      <c r="J144" s="70"/>
      <c r="K144" s="78">
        <f aca="true" t="shared" si="44" ref="K144:K149">SUM(H144:J144)</f>
        <v>0</v>
      </c>
      <c r="L144" s="45">
        <f aca="true" t="shared" si="45" ref="L144:L149">ROUND(E144*F144,2)</f>
        <v>0</v>
      </c>
      <c r="M144" s="46">
        <f aca="true" t="shared" si="46" ref="M144:M149">ROUND(E144*H144,2)</f>
        <v>0</v>
      </c>
      <c r="N144" s="47">
        <f aca="true" t="shared" si="47" ref="N144:N149">ROUND(E144*I144,2)</f>
        <v>0</v>
      </c>
      <c r="O144" s="47">
        <f aca="true" t="shared" si="48" ref="O144:O149">ROUND(E144*J144,2)</f>
        <v>0</v>
      </c>
      <c r="P144" s="47">
        <f aca="true" t="shared" si="49" ref="P144:P150">SUM(M144:O144)</f>
        <v>0</v>
      </c>
    </row>
    <row r="145" spans="1:16" s="26" customFormat="1" ht="63.75" customHeight="1">
      <c r="A145" s="72" t="s">
        <v>345</v>
      </c>
      <c r="B145" s="73" t="s">
        <v>37</v>
      </c>
      <c r="C145" s="74" t="s">
        <v>279</v>
      </c>
      <c r="D145" s="73" t="s">
        <v>39</v>
      </c>
      <c r="E145" s="73">
        <v>66</v>
      </c>
      <c r="F145" s="87"/>
      <c r="G145" s="70"/>
      <c r="H145" s="43">
        <f t="shared" si="43"/>
        <v>0</v>
      </c>
      <c r="I145" s="42"/>
      <c r="J145" s="70"/>
      <c r="K145" s="45">
        <f t="shared" si="44"/>
        <v>0</v>
      </c>
      <c r="L145" s="45">
        <f t="shared" si="45"/>
        <v>0</v>
      </c>
      <c r="M145" s="46">
        <f t="shared" si="46"/>
        <v>0</v>
      </c>
      <c r="N145" s="47">
        <f t="shared" si="47"/>
        <v>0</v>
      </c>
      <c r="O145" s="47">
        <f t="shared" si="48"/>
        <v>0</v>
      </c>
      <c r="P145" s="47">
        <f t="shared" si="49"/>
        <v>0</v>
      </c>
    </row>
    <row r="146" spans="1:16" s="26" customFormat="1" ht="57.75" customHeight="1">
      <c r="A146" s="72" t="s">
        <v>346</v>
      </c>
      <c r="B146" s="73" t="s">
        <v>37</v>
      </c>
      <c r="C146" s="74" t="s">
        <v>280</v>
      </c>
      <c r="D146" s="73" t="s">
        <v>39</v>
      </c>
      <c r="E146" s="73">
        <v>233</v>
      </c>
      <c r="F146" s="87"/>
      <c r="G146" s="70"/>
      <c r="H146" s="43">
        <f t="shared" si="43"/>
        <v>0</v>
      </c>
      <c r="I146" s="42"/>
      <c r="J146" s="70"/>
      <c r="K146" s="45">
        <f t="shared" si="44"/>
        <v>0</v>
      </c>
      <c r="L146" s="45">
        <f t="shared" si="45"/>
        <v>0</v>
      </c>
      <c r="M146" s="46">
        <f t="shared" si="46"/>
        <v>0</v>
      </c>
      <c r="N146" s="47">
        <f t="shared" si="47"/>
        <v>0</v>
      </c>
      <c r="O146" s="47">
        <f t="shared" si="48"/>
        <v>0</v>
      </c>
      <c r="P146" s="47">
        <f t="shared" si="49"/>
        <v>0</v>
      </c>
    </row>
    <row r="147" spans="1:16" s="26" customFormat="1" ht="57.75" customHeight="1">
      <c r="A147" s="72" t="s">
        <v>347</v>
      </c>
      <c r="B147" s="73" t="s">
        <v>37</v>
      </c>
      <c r="C147" s="74" t="s">
        <v>281</v>
      </c>
      <c r="D147" s="73" t="s">
        <v>39</v>
      </c>
      <c r="E147" s="73">
        <v>108</v>
      </c>
      <c r="F147" s="87"/>
      <c r="G147" s="70"/>
      <c r="H147" s="43">
        <f t="shared" si="43"/>
        <v>0</v>
      </c>
      <c r="I147" s="42"/>
      <c r="J147" s="70"/>
      <c r="K147" s="45">
        <f t="shared" si="44"/>
        <v>0</v>
      </c>
      <c r="L147" s="45">
        <f t="shared" si="45"/>
        <v>0</v>
      </c>
      <c r="M147" s="46">
        <f t="shared" si="46"/>
        <v>0</v>
      </c>
      <c r="N147" s="47">
        <f t="shared" si="47"/>
        <v>0</v>
      </c>
      <c r="O147" s="47">
        <f t="shared" si="48"/>
        <v>0</v>
      </c>
      <c r="P147" s="47">
        <f t="shared" si="49"/>
        <v>0</v>
      </c>
    </row>
    <row r="148" spans="1:16" s="26" customFormat="1" ht="41.25" customHeight="1">
      <c r="A148" s="72" t="s">
        <v>348</v>
      </c>
      <c r="B148" s="73" t="s">
        <v>38</v>
      </c>
      <c r="C148" s="74" t="s">
        <v>40</v>
      </c>
      <c r="D148" s="73" t="s">
        <v>39</v>
      </c>
      <c r="E148" s="73">
        <v>472</v>
      </c>
      <c r="F148" s="87"/>
      <c r="G148" s="70"/>
      <c r="H148" s="43">
        <f t="shared" si="43"/>
        <v>0</v>
      </c>
      <c r="I148" s="42"/>
      <c r="J148" s="42"/>
      <c r="K148" s="45">
        <f t="shared" si="44"/>
        <v>0</v>
      </c>
      <c r="L148" s="45">
        <f t="shared" si="45"/>
        <v>0</v>
      </c>
      <c r="M148" s="46">
        <f t="shared" si="46"/>
        <v>0</v>
      </c>
      <c r="N148" s="47">
        <f t="shared" si="47"/>
        <v>0</v>
      </c>
      <c r="O148" s="47">
        <f t="shared" si="48"/>
        <v>0</v>
      </c>
      <c r="P148" s="47">
        <f t="shared" si="49"/>
        <v>0</v>
      </c>
    </row>
    <row r="149" spans="1:16" s="26" customFormat="1" ht="39.75" customHeight="1" thickBot="1">
      <c r="A149" s="72" t="s">
        <v>349</v>
      </c>
      <c r="B149" s="73" t="s">
        <v>41</v>
      </c>
      <c r="C149" s="74" t="s">
        <v>42</v>
      </c>
      <c r="D149" s="73" t="s">
        <v>24</v>
      </c>
      <c r="E149" s="73">
        <v>1</v>
      </c>
      <c r="F149" s="75"/>
      <c r="G149" s="42">
        <v>0</v>
      </c>
      <c r="H149" s="43">
        <f t="shared" si="43"/>
        <v>0</v>
      </c>
      <c r="I149" s="42"/>
      <c r="J149" s="42"/>
      <c r="K149" s="45">
        <f t="shared" si="44"/>
        <v>0</v>
      </c>
      <c r="L149" s="45">
        <f t="shared" si="45"/>
        <v>0</v>
      </c>
      <c r="M149" s="46">
        <f t="shared" si="46"/>
        <v>0</v>
      </c>
      <c r="N149" s="47">
        <f t="shared" si="47"/>
        <v>0</v>
      </c>
      <c r="O149" s="47">
        <f t="shared" si="48"/>
        <v>0</v>
      </c>
      <c r="P149" s="47">
        <f t="shared" si="49"/>
        <v>0</v>
      </c>
    </row>
    <row r="150" spans="1:19" s="16" customFormat="1" ht="17.25" thickBot="1">
      <c r="A150" s="100"/>
      <c r="B150" s="101"/>
      <c r="C150" s="102"/>
      <c r="D150" s="368" t="s">
        <v>123</v>
      </c>
      <c r="E150" s="369"/>
      <c r="F150" s="369"/>
      <c r="G150" s="369"/>
      <c r="H150" s="369"/>
      <c r="I150" s="369"/>
      <c r="J150" s="369"/>
      <c r="K150" s="370"/>
      <c r="L150" s="103">
        <f>L16+L34+L58+L68+L92+L103+L117+L131+L143</f>
        <v>0</v>
      </c>
      <c r="M150" s="103">
        <f>M16+M34+M58+M68+M92+M103+M117+M131+M143</f>
        <v>0</v>
      </c>
      <c r="N150" s="103">
        <f>N16+N34+N58+N68+N92+N103+N117+N131+N143</f>
        <v>0</v>
      </c>
      <c r="O150" s="103">
        <f>O16+O34+O58+O68+O92+O103+O117+O131+O143</f>
        <v>0</v>
      </c>
      <c r="P150" s="143">
        <f t="shared" si="49"/>
        <v>0</v>
      </c>
      <c r="R150" s="287">
        <f>P16+P34+P58+P68+P92+P103+P117+P131+P143</f>
        <v>0</v>
      </c>
      <c r="S150" s="16" t="s">
        <v>447</v>
      </c>
    </row>
    <row r="151" spans="1:18" s="16" customFormat="1" ht="16.5">
      <c r="A151" s="105"/>
      <c r="B151" s="105"/>
      <c r="C151" s="106"/>
      <c r="D151" s="106"/>
      <c r="E151" s="107"/>
      <c r="F151" s="107"/>
      <c r="G151" s="107"/>
      <c r="H151" s="107"/>
      <c r="I151" s="107"/>
      <c r="J151" s="107"/>
      <c r="K151" s="107"/>
      <c r="L151" s="108"/>
      <c r="M151" s="108"/>
      <c r="N151" s="108"/>
      <c r="O151" s="108"/>
      <c r="P151" s="108"/>
      <c r="R151" s="287"/>
    </row>
    <row r="152" spans="1:18" s="16" customFormat="1" ht="16.5">
      <c r="A152" s="105"/>
      <c r="B152" s="105"/>
      <c r="C152" s="106"/>
      <c r="D152" s="106"/>
      <c r="E152" s="107"/>
      <c r="F152" s="107"/>
      <c r="G152" s="107"/>
      <c r="H152" s="107"/>
      <c r="I152" s="107"/>
      <c r="J152" s="107"/>
      <c r="K152" s="107"/>
      <c r="L152" s="108"/>
      <c r="M152" s="108"/>
      <c r="N152" s="108"/>
      <c r="O152" s="108"/>
      <c r="P152" s="108"/>
      <c r="R152" s="287"/>
    </row>
    <row r="153" spans="1:18" s="16" customFormat="1" ht="16.5">
      <c r="A153" s="323" t="s">
        <v>548</v>
      </c>
      <c r="B153" s="323"/>
      <c r="C153" s="323"/>
      <c r="D153" s="323"/>
      <c r="E153" s="323"/>
      <c r="F153" s="323"/>
      <c r="G153" s="323"/>
      <c r="H153" s="323"/>
      <c r="I153" s="229"/>
      <c r="J153" s="107"/>
      <c r="K153" s="107"/>
      <c r="L153" s="108"/>
      <c r="M153" s="108"/>
      <c r="N153" s="108"/>
      <c r="O153" s="108"/>
      <c r="P153" s="108"/>
      <c r="R153" s="287"/>
    </row>
    <row r="154" spans="1:18" s="16" customFormat="1" ht="16.5">
      <c r="A154" s="323" t="s">
        <v>416</v>
      </c>
      <c r="B154" s="323"/>
      <c r="C154" s="323"/>
      <c r="D154" s="230"/>
      <c r="E154" s="231"/>
      <c r="F154" s="231"/>
      <c r="G154" s="231"/>
      <c r="H154" s="231"/>
      <c r="I154" s="229"/>
      <c r="J154" s="107"/>
      <c r="K154" s="107"/>
      <c r="L154" s="108"/>
      <c r="M154" s="108"/>
      <c r="N154" s="108"/>
      <c r="O154" s="108"/>
      <c r="P154" s="108"/>
      <c r="R154" s="287"/>
    </row>
    <row r="155" spans="1:18" s="16" customFormat="1" ht="16.5">
      <c r="A155" s="232"/>
      <c r="B155" s="312" t="s">
        <v>550</v>
      </c>
      <c r="C155" s="312"/>
      <c r="D155" s="312"/>
      <c r="E155" s="312"/>
      <c r="F155" s="312"/>
      <c r="G155" s="312"/>
      <c r="H155" s="312"/>
      <c r="I155" s="312"/>
      <c r="J155" s="107"/>
      <c r="K155" s="107"/>
      <c r="L155" s="108"/>
      <c r="M155" s="108"/>
      <c r="N155" s="108"/>
      <c r="O155" s="108"/>
      <c r="P155" s="108"/>
      <c r="R155" s="287"/>
    </row>
    <row r="156" spans="1:18" s="16" customFormat="1" ht="16.5">
      <c r="A156" s="233"/>
      <c r="B156" s="233"/>
      <c r="C156" s="233"/>
      <c r="D156" s="230"/>
      <c r="E156" s="231"/>
      <c r="F156" s="231"/>
      <c r="G156" s="231"/>
      <c r="H156" s="231"/>
      <c r="I156" s="229"/>
      <c r="J156" s="107"/>
      <c r="K156" s="107"/>
      <c r="L156" s="108"/>
      <c r="M156" s="108"/>
      <c r="N156" s="108"/>
      <c r="O156" s="108"/>
      <c r="P156" s="108"/>
      <c r="R156" s="287"/>
    </row>
    <row r="157" spans="1:18" s="16" customFormat="1" ht="16.5">
      <c r="A157" s="233"/>
      <c r="B157" s="233"/>
      <c r="C157" s="233"/>
      <c r="D157" s="230"/>
      <c r="E157" s="231"/>
      <c r="F157" s="231"/>
      <c r="G157" s="231"/>
      <c r="H157" s="231"/>
      <c r="I157" s="229"/>
      <c r="J157" s="107"/>
      <c r="K157" s="107"/>
      <c r="L157" s="108"/>
      <c r="M157" s="108"/>
      <c r="N157" s="108"/>
      <c r="O157" s="108"/>
      <c r="P157" s="108"/>
      <c r="R157" s="287"/>
    </row>
    <row r="158" spans="1:16" s="16" customFormat="1" ht="19.5" customHeight="1">
      <c r="A158" s="311" t="s">
        <v>543</v>
      </c>
      <c r="B158" s="311"/>
      <c r="C158" s="311"/>
      <c r="D158" s="311"/>
      <c r="E158" s="311"/>
      <c r="F158" s="311"/>
      <c r="G158" s="311"/>
      <c r="H158" s="234"/>
      <c r="I158" s="234"/>
      <c r="J158" s="107"/>
      <c r="K158" s="107"/>
      <c r="L158" s="108"/>
      <c r="M158" s="108"/>
      <c r="N158" s="108"/>
      <c r="O158" s="108"/>
      <c r="P158" s="108"/>
    </row>
    <row r="159" spans="1:16" s="32" customFormat="1" ht="22.5" customHeight="1">
      <c r="A159" s="313" t="s">
        <v>542</v>
      </c>
      <c r="B159" s="313"/>
      <c r="C159" s="313"/>
      <c r="D159" s="313"/>
      <c r="E159" s="313"/>
      <c r="F159" s="313"/>
      <c r="G159" s="313"/>
      <c r="H159" s="234"/>
      <c r="I159" s="234"/>
      <c r="J159" s="33"/>
      <c r="K159" s="33"/>
      <c r="L159" s="33"/>
      <c r="M159" s="34"/>
      <c r="N159" s="34"/>
      <c r="O159" s="34"/>
      <c r="P159" s="34"/>
    </row>
    <row r="160" spans="5:11" ht="18" customHeight="1">
      <c r="E160" s="11"/>
      <c r="G160" s="11"/>
      <c r="K160" s="11" t="s">
        <v>282</v>
      </c>
    </row>
    <row r="161" spans="5:7" ht="19.5" customHeight="1">
      <c r="E161" s="11"/>
      <c r="G161" s="11"/>
    </row>
    <row r="162" spans="5:7" ht="12.75">
      <c r="E162" s="11"/>
      <c r="G162" s="11"/>
    </row>
    <row r="163" spans="10:15" s="10" customFormat="1" ht="16.5">
      <c r="J163" s="9"/>
      <c r="K163" s="9"/>
      <c r="L163" s="8"/>
      <c r="M163" s="8"/>
      <c r="N163" s="8"/>
      <c r="O163" s="8"/>
    </row>
    <row r="164" spans="10:15" s="10" customFormat="1" ht="16.5">
      <c r="J164" s="9"/>
      <c r="K164" s="9"/>
      <c r="L164" s="8"/>
      <c r="M164" s="8"/>
      <c r="N164" s="8"/>
      <c r="O164" s="8"/>
    </row>
    <row r="165" spans="5:7" ht="12.75">
      <c r="E165" s="11"/>
      <c r="G165" s="11"/>
    </row>
    <row r="166" spans="5:7" ht="12.75">
      <c r="E166" s="11"/>
      <c r="G166" s="11"/>
    </row>
    <row r="179" ht="12.75"/>
  </sheetData>
  <sheetProtection/>
  <mergeCells count="34">
    <mergeCell ref="A153:H153"/>
    <mergeCell ref="A154:C154"/>
    <mergeCell ref="B155:I155"/>
    <mergeCell ref="A158:G158"/>
    <mergeCell ref="A159:G159"/>
    <mergeCell ref="A1:P1"/>
    <mergeCell ref="A2:P2"/>
    <mergeCell ref="A3:P3"/>
    <mergeCell ref="A4:B4"/>
    <mergeCell ref="A6:B6"/>
    <mergeCell ref="A5:B5"/>
    <mergeCell ref="C4:P4"/>
    <mergeCell ref="C5:P5"/>
    <mergeCell ref="F12:K12"/>
    <mergeCell ref="L9:N9"/>
    <mergeCell ref="L10:N10"/>
    <mergeCell ref="A7:B7"/>
    <mergeCell ref="A8:P8"/>
    <mergeCell ref="O9:P9"/>
    <mergeCell ref="A9:K9"/>
    <mergeCell ref="D150:K150"/>
    <mergeCell ref="A11:D11"/>
    <mergeCell ref="C103:K103"/>
    <mergeCell ref="C16:K16"/>
    <mergeCell ref="C58:K58"/>
    <mergeCell ref="C143:K143"/>
    <mergeCell ref="C117:K117"/>
    <mergeCell ref="C131:K131"/>
    <mergeCell ref="A10:K10"/>
    <mergeCell ref="O10:P10"/>
    <mergeCell ref="L12:P12"/>
    <mergeCell ref="C15:K15"/>
    <mergeCell ref="C68:K68"/>
    <mergeCell ref="C92:K92"/>
  </mergeCells>
  <printOptions/>
  <pageMargins left="0.27" right="0.25" top="0.83" bottom="0.24" header="0.96" footer="0.2"/>
  <pageSetup horizontalDpi="300" verticalDpi="3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63"/>
  <sheetViews>
    <sheetView showZeros="0" zoomScaleSheetLayoutView="75" zoomScalePageLayoutView="0" workbookViewId="0" topLeftCell="A1">
      <pane ySplit="14" topLeftCell="A31" activePane="bottomLeft" state="frozen"/>
      <selection pane="topLeft" activeCell="A1" sqref="A1"/>
      <selection pane="bottomLeft" activeCell="I16" sqref="I16:J38"/>
    </sheetView>
  </sheetViews>
  <sheetFormatPr defaultColWidth="7.7109375" defaultRowHeight="15"/>
  <cols>
    <col min="1" max="1" width="6.421875" style="11" customWidth="1"/>
    <col min="2" max="2" width="13.28125" style="11" customWidth="1"/>
    <col min="3" max="3" width="35.57421875" style="11" customWidth="1"/>
    <col min="4" max="4" width="7.7109375" style="11" customWidth="1"/>
    <col min="5" max="5" width="8.421875" style="12" customWidth="1"/>
    <col min="6" max="6" width="8.28125" style="11" customWidth="1"/>
    <col min="7" max="7" width="9.140625" style="13" customWidth="1"/>
    <col min="8" max="9" width="9.140625" style="11" customWidth="1"/>
    <col min="10" max="11" width="9.57421875" style="11" customWidth="1"/>
    <col min="12" max="12" width="8.8515625" style="11" customWidth="1"/>
    <col min="13" max="13" width="10.421875" style="11" customWidth="1"/>
    <col min="14" max="14" width="12.57421875" style="11" customWidth="1"/>
    <col min="15" max="15" width="8.8515625" style="11" customWidth="1"/>
    <col min="16" max="16" width="11.7109375" style="11" customWidth="1"/>
    <col min="17" max="226" width="9.140625" style="11" customWidth="1"/>
    <col min="227" max="247" width="7.140625" style="11" customWidth="1"/>
    <col min="248" max="248" width="5.7109375" style="11" customWidth="1"/>
    <col min="249" max="249" width="5.28125" style="11" customWidth="1"/>
    <col min="250" max="250" width="39.8515625" style="11" customWidth="1"/>
    <col min="251" max="16384" width="7.7109375" style="11" customWidth="1"/>
  </cols>
  <sheetData>
    <row r="1" spans="1:16" s="1" customFormat="1" ht="15" customHeight="1">
      <c r="A1" s="408" t="s">
        <v>110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s="2" customFormat="1" ht="17.25" customHeight="1">
      <c r="A2" s="408" t="s">
        <v>552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s="3" customFormat="1" ht="10.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s="4" customFormat="1" ht="15" customHeight="1">
      <c r="A4" s="386" t="s">
        <v>28</v>
      </c>
      <c r="B4" s="402"/>
      <c r="C4" s="386" t="s">
        <v>112</v>
      </c>
      <c r="D4" s="387"/>
      <c r="E4" s="387"/>
      <c r="F4" s="387"/>
      <c r="G4" s="387"/>
      <c r="H4" s="387"/>
      <c r="I4" s="388"/>
      <c r="J4" s="388"/>
      <c r="K4" s="388"/>
      <c r="L4" s="388"/>
      <c r="M4" s="388"/>
      <c r="N4" s="388"/>
      <c r="O4" s="388"/>
      <c r="P4" s="389"/>
    </row>
    <row r="5" spans="1:16" s="4" customFormat="1" ht="15" customHeight="1">
      <c r="A5" s="385" t="s">
        <v>27</v>
      </c>
      <c r="B5" s="385"/>
      <c r="C5" s="386" t="s">
        <v>112</v>
      </c>
      <c r="D5" s="387"/>
      <c r="E5" s="387"/>
      <c r="F5" s="387"/>
      <c r="G5" s="387"/>
      <c r="H5" s="387"/>
      <c r="I5" s="388"/>
      <c r="J5" s="388"/>
      <c r="K5" s="388"/>
      <c r="L5" s="388"/>
      <c r="M5" s="388"/>
      <c r="N5" s="388"/>
      <c r="O5" s="388"/>
      <c r="P5" s="389"/>
    </row>
    <row r="6" spans="1:16" s="5" customFormat="1" ht="19.5" customHeight="1">
      <c r="A6" s="403" t="s">
        <v>29</v>
      </c>
      <c r="B6" s="403"/>
      <c r="C6" s="53" t="s">
        <v>114</v>
      </c>
      <c r="D6" s="53"/>
      <c r="E6" s="53"/>
      <c r="F6" s="53"/>
      <c r="G6" s="53"/>
      <c r="H6" s="53"/>
      <c r="I6" s="54"/>
      <c r="J6" s="54"/>
      <c r="K6" s="54"/>
      <c r="L6" s="54"/>
      <c r="M6" s="54"/>
      <c r="N6" s="54"/>
      <c r="O6" s="54"/>
      <c r="P6" s="54"/>
    </row>
    <row r="7" spans="1:16" s="5" customFormat="1" ht="19.5" customHeight="1">
      <c r="A7" s="396" t="s">
        <v>30</v>
      </c>
      <c r="B7" s="396"/>
      <c r="C7" s="204" t="s">
        <v>407</v>
      </c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</row>
    <row r="8" spans="1:16" s="5" customFormat="1" ht="19.5" customHeight="1">
      <c r="A8" s="397" t="s">
        <v>409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</row>
    <row r="9" spans="1:16" s="6" customFormat="1" ht="16.5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92" t="s">
        <v>1</v>
      </c>
      <c r="M9" s="393"/>
      <c r="N9" s="393"/>
      <c r="O9" s="398">
        <f>P39</f>
        <v>0</v>
      </c>
      <c r="P9" s="399"/>
    </row>
    <row r="10" spans="1:16" s="6" customFormat="1" ht="16.5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406" t="s">
        <v>44</v>
      </c>
      <c r="M10" s="407"/>
      <c r="N10" s="407"/>
      <c r="O10" s="404" t="s">
        <v>551</v>
      </c>
      <c r="P10" s="405"/>
    </row>
    <row r="11" spans="1:16" s="5" customFormat="1" ht="16.5" customHeight="1" hidden="1">
      <c r="A11" s="371"/>
      <c r="B11" s="371"/>
      <c r="C11" s="371"/>
      <c r="D11" s="371"/>
      <c r="E11" s="60"/>
      <c r="F11" s="61"/>
      <c r="G11" s="61"/>
      <c r="H11" s="61"/>
      <c r="I11" s="61">
        <v>3.5</v>
      </c>
      <c r="J11" s="61"/>
      <c r="K11" s="61"/>
      <c r="L11" s="61"/>
      <c r="M11" s="62"/>
      <c r="N11" s="62"/>
      <c r="O11" s="62"/>
      <c r="P11" s="63"/>
    </row>
    <row r="12" spans="1:16" s="7" customFormat="1" ht="37.5" customHeight="1">
      <c r="A12" s="65" t="s">
        <v>12</v>
      </c>
      <c r="B12" s="65" t="s">
        <v>13</v>
      </c>
      <c r="C12" s="66" t="s">
        <v>14</v>
      </c>
      <c r="D12" s="66" t="s">
        <v>15</v>
      </c>
      <c r="E12" s="67" t="s">
        <v>16</v>
      </c>
      <c r="F12" s="356" t="s">
        <v>17</v>
      </c>
      <c r="G12" s="390"/>
      <c r="H12" s="390"/>
      <c r="I12" s="390"/>
      <c r="J12" s="390"/>
      <c r="K12" s="391"/>
      <c r="L12" s="356" t="s">
        <v>2</v>
      </c>
      <c r="M12" s="357"/>
      <c r="N12" s="357"/>
      <c r="O12" s="357"/>
      <c r="P12" s="358"/>
    </row>
    <row r="13" spans="1:16" s="14" customFormat="1" ht="51">
      <c r="A13" s="64"/>
      <c r="B13" s="64"/>
      <c r="C13" s="68"/>
      <c r="D13" s="64"/>
      <c r="E13" s="64"/>
      <c r="F13" s="64" t="s">
        <v>18</v>
      </c>
      <c r="G13" s="64" t="s">
        <v>3</v>
      </c>
      <c r="H13" s="64" t="s">
        <v>4</v>
      </c>
      <c r="I13" s="64" t="s">
        <v>118</v>
      </c>
      <c r="J13" s="64" t="s">
        <v>5</v>
      </c>
      <c r="K13" s="64" t="s">
        <v>0</v>
      </c>
      <c r="L13" s="64" t="s">
        <v>19</v>
      </c>
      <c r="M13" s="64" t="s">
        <v>6</v>
      </c>
      <c r="N13" s="64" t="s">
        <v>119</v>
      </c>
      <c r="O13" s="64" t="s">
        <v>7</v>
      </c>
      <c r="P13" s="64" t="s">
        <v>8</v>
      </c>
    </row>
    <row r="14" spans="1:16" s="14" customFormat="1" ht="12.75" customHeight="1">
      <c r="A14" s="57">
        <v>1</v>
      </c>
      <c r="B14" s="58">
        <v>2</v>
      </c>
      <c r="C14" s="59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</row>
    <row r="15" spans="1:16" s="15" customFormat="1" ht="16.5">
      <c r="A15" s="50"/>
      <c r="B15" s="51"/>
      <c r="C15" s="359" t="s">
        <v>78</v>
      </c>
      <c r="D15" s="360"/>
      <c r="E15" s="360"/>
      <c r="F15" s="360"/>
      <c r="G15" s="360"/>
      <c r="H15" s="360"/>
      <c r="I15" s="360"/>
      <c r="J15" s="360"/>
      <c r="K15" s="361"/>
      <c r="L15" s="52"/>
      <c r="M15" s="52"/>
      <c r="N15" s="52"/>
      <c r="O15" s="52"/>
      <c r="P15" s="52"/>
    </row>
    <row r="16" spans="1:16" s="26" customFormat="1" ht="45.75" customHeight="1">
      <c r="A16" s="35" t="s">
        <v>46</v>
      </c>
      <c r="B16" s="36" t="s">
        <v>51</v>
      </c>
      <c r="C16" s="92" t="s">
        <v>523</v>
      </c>
      <c r="D16" s="90" t="s">
        <v>33</v>
      </c>
      <c r="E16" s="90">
        <v>1</v>
      </c>
      <c r="F16" s="76"/>
      <c r="G16" s="70"/>
      <c r="H16" s="43">
        <f aca="true" t="shared" si="0" ref="H16:H38">ROUND(F16*G16,2)</f>
        <v>0</v>
      </c>
      <c r="I16" s="77"/>
      <c r="J16" s="77"/>
      <c r="K16" s="78">
        <f aca="true" t="shared" si="1" ref="K16:K38">SUM(H16:J16)</f>
        <v>0</v>
      </c>
      <c r="L16" s="45">
        <f aca="true" t="shared" si="2" ref="L16:L27">ROUND(E16*F16,2)</f>
        <v>0</v>
      </c>
      <c r="M16" s="46">
        <f aca="true" t="shared" si="3" ref="M16:M27">ROUND(E16*H16,2)</f>
        <v>0</v>
      </c>
      <c r="N16" s="47">
        <f aca="true" t="shared" si="4" ref="N16:N27">ROUND(E16*I16,2)</f>
        <v>0</v>
      </c>
      <c r="O16" s="47">
        <f aca="true" t="shared" si="5" ref="O16:O27">ROUND(E16*J16,2)</f>
        <v>0</v>
      </c>
      <c r="P16" s="47">
        <f aca="true" t="shared" si="6" ref="P16:P27">SUM(M16:O16)</f>
        <v>0</v>
      </c>
    </row>
    <row r="17" spans="1:16" s="27" customFormat="1" ht="45.75" customHeight="1">
      <c r="A17" s="35" t="s">
        <v>47</v>
      </c>
      <c r="B17" s="36" t="s">
        <v>51</v>
      </c>
      <c r="C17" s="92" t="s">
        <v>524</v>
      </c>
      <c r="D17" s="90" t="s">
        <v>33</v>
      </c>
      <c r="E17" s="90">
        <v>1</v>
      </c>
      <c r="F17" s="76"/>
      <c r="G17" s="70"/>
      <c r="H17" s="43">
        <f>ROUND(F17*G17,2)</f>
        <v>0</v>
      </c>
      <c r="I17" s="44"/>
      <c r="J17" s="77"/>
      <c r="K17" s="45">
        <f>SUM(H17:J17)</f>
        <v>0</v>
      </c>
      <c r="L17" s="45">
        <f>ROUND(E17*F17,2)</f>
        <v>0</v>
      </c>
      <c r="M17" s="46">
        <f>ROUND(E17*H17,2)</f>
        <v>0</v>
      </c>
      <c r="N17" s="47">
        <f>ROUND(E17*I17,2)</f>
        <v>0</v>
      </c>
      <c r="O17" s="47">
        <f>ROUND(E17*J17,2)</f>
        <v>0</v>
      </c>
      <c r="P17" s="47">
        <f>SUM(M17:O17)</f>
        <v>0</v>
      </c>
    </row>
    <row r="18" spans="1:16" s="27" customFormat="1" ht="45.75" customHeight="1">
      <c r="A18" s="35" t="s">
        <v>48</v>
      </c>
      <c r="B18" s="36" t="s">
        <v>51</v>
      </c>
      <c r="C18" s="37" t="s">
        <v>525</v>
      </c>
      <c r="D18" s="38" t="s">
        <v>33</v>
      </c>
      <c r="E18" s="38">
        <v>3</v>
      </c>
      <c r="F18" s="41"/>
      <c r="G18" s="70"/>
      <c r="H18" s="43">
        <f>ROUND(F18*G18,2)</f>
        <v>0</v>
      </c>
      <c r="I18" s="44"/>
      <c r="J18" s="44"/>
      <c r="K18" s="45">
        <f>SUM(H18:J18)</f>
        <v>0</v>
      </c>
      <c r="L18" s="45">
        <f>ROUND(E18*F18,2)</f>
        <v>0</v>
      </c>
      <c r="M18" s="46">
        <f>ROUND(E18*H18,2)</f>
        <v>0</v>
      </c>
      <c r="N18" s="47">
        <f>ROUND(E18*I18,2)</f>
        <v>0</v>
      </c>
      <c r="O18" s="47">
        <f>ROUND(E18*J18,2)</f>
        <v>0</v>
      </c>
      <c r="P18" s="47">
        <f>SUM(M18:O18)</f>
        <v>0</v>
      </c>
    </row>
    <row r="19" spans="1:16" s="27" customFormat="1" ht="45.75" customHeight="1">
      <c r="A19" s="35" t="s">
        <v>49</v>
      </c>
      <c r="B19" s="36" t="s">
        <v>51</v>
      </c>
      <c r="C19" s="92" t="s">
        <v>526</v>
      </c>
      <c r="D19" s="90" t="s">
        <v>33</v>
      </c>
      <c r="E19" s="90">
        <v>1</v>
      </c>
      <c r="F19" s="76"/>
      <c r="G19" s="70"/>
      <c r="H19" s="43">
        <f>ROUND(F19*G19,2)</f>
        <v>0</v>
      </c>
      <c r="I19" s="44"/>
      <c r="J19" s="77"/>
      <c r="K19" s="45">
        <f>SUM(H19:J19)</f>
        <v>0</v>
      </c>
      <c r="L19" s="45">
        <f>ROUND(E19*F19,2)</f>
        <v>0</v>
      </c>
      <c r="M19" s="46">
        <f>ROUND(E19*H19,2)</f>
        <v>0</v>
      </c>
      <c r="N19" s="47">
        <f>ROUND(E19*I19,2)</f>
        <v>0</v>
      </c>
      <c r="O19" s="47">
        <f>ROUND(E19*J19,2)</f>
        <v>0</v>
      </c>
      <c r="P19" s="47">
        <f>SUM(M19:O19)</f>
        <v>0</v>
      </c>
    </row>
    <row r="20" spans="1:16" s="26" customFormat="1" ht="30" customHeight="1">
      <c r="A20" s="35" t="s">
        <v>52</v>
      </c>
      <c r="B20" s="38" t="s">
        <v>51</v>
      </c>
      <c r="C20" s="37" t="s">
        <v>527</v>
      </c>
      <c r="D20" s="38" t="s">
        <v>33</v>
      </c>
      <c r="E20" s="38">
        <v>3</v>
      </c>
      <c r="F20" s="41"/>
      <c r="G20" s="70"/>
      <c r="H20" s="43">
        <f t="shared" si="0"/>
        <v>0</v>
      </c>
      <c r="I20" s="44"/>
      <c r="J20" s="44"/>
      <c r="K20" s="45">
        <f t="shared" si="1"/>
        <v>0</v>
      </c>
      <c r="L20" s="45">
        <f t="shared" si="2"/>
        <v>0</v>
      </c>
      <c r="M20" s="46">
        <f t="shared" si="3"/>
        <v>0</v>
      </c>
      <c r="N20" s="47">
        <f t="shared" si="4"/>
        <v>0</v>
      </c>
      <c r="O20" s="47">
        <f t="shared" si="5"/>
        <v>0</v>
      </c>
      <c r="P20" s="47">
        <f t="shared" si="6"/>
        <v>0</v>
      </c>
    </row>
    <row r="21" spans="1:16" s="26" customFormat="1" ht="30" customHeight="1">
      <c r="A21" s="35" t="s">
        <v>53</v>
      </c>
      <c r="B21" s="38" t="s">
        <v>51</v>
      </c>
      <c r="C21" s="37" t="s">
        <v>528</v>
      </c>
      <c r="D21" s="38" t="s">
        <v>33</v>
      </c>
      <c r="E21" s="38">
        <v>1</v>
      </c>
      <c r="F21" s="41"/>
      <c r="G21" s="70"/>
      <c r="H21" s="44">
        <f>ROUND(F21*G21,2)</f>
        <v>0</v>
      </c>
      <c r="I21" s="44"/>
      <c r="J21" s="97"/>
      <c r="K21" s="45">
        <f>SUM(H21:J21)</f>
        <v>0</v>
      </c>
      <c r="L21" s="45">
        <f>ROUND(E21*F21,2)</f>
        <v>0</v>
      </c>
      <c r="M21" s="46">
        <f>ROUND(E21*H21,2)</f>
        <v>0</v>
      </c>
      <c r="N21" s="47">
        <f>ROUND(E21*I21,2)</f>
        <v>0</v>
      </c>
      <c r="O21" s="47">
        <f>ROUND(E21*J21,2)</f>
        <v>0</v>
      </c>
      <c r="P21" s="47">
        <f>SUM(M21:O21)</f>
        <v>0</v>
      </c>
    </row>
    <row r="22" spans="1:16" s="25" customFormat="1" ht="30" customHeight="1">
      <c r="A22" s="35" t="s">
        <v>54</v>
      </c>
      <c r="B22" s="38" t="s">
        <v>51</v>
      </c>
      <c r="C22" s="37" t="s">
        <v>529</v>
      </c>
      <c r="D22" s="38" t="s">
        <v>33</v>
      </c>
      <c r="E22" s="38">
        <v>1</v>
      </c>
      <c r="F22" s="41"/>
      <c r="G22" s="70"/>
      <c r="H22" s="44">
        <f>ROUND(F22*G22,2)</f>
        <v>0</v>
      </c>
      <c r="I22" s="44"/>
      <c r="J22" s="97"/>
      <c r="K22" s="45">
        <f>SUM(H22:J22)</f>
        <v>0</v>
      </c>
      <c r="L22" s="45">
        <f>ROUND(E22*F22,2)</f>
        <v>0</v>
      </c>
      <c r="M22" s="46">
        <f>ROUND(E22*H22,2)</f>
        <v>0</v>
      </c>
      <c r="N22" s="47">
        <f>ROUND(E22*I22,2)</f>
        <v>0</v>
      </c>
      <c r="O22" s="47">
        <f>ROUND(E22*J22,2)</f>
        <v>0</v>
      </c>
      <c r="P22" s="47">
        <f>SUM(M22:O22)</f>
        <v>0</v>
      </c>
    </row>
    <row r="23" spans="1:16" s="25" customFormat="1" ht="30" customHeight="1">
      <c r="A23" s="37" t="s">
        <v>55</v>
      </c>
      <c r="B23" s="38" t="s">
        <v>51</v>
      </c>
      <c r="C23" s="37" t="s">
        <v>56</v>
      </c>
      <c r="D23" s="38" t="s">
        <v>33</v>
      </c>
      <c r="E23" s="38">
        <v>3</v>
      </c>
      <c r="F23" s="41"/>
      <c r="G23" s="70"/>
      <c r="H23" s="44">
        <f t="shared" si="0"/>
        <v>0</v>
      </c>
      <c r="I23" s="44"/>
      <c r="J23" s="97"/>
      <c r="K23" s="45">
        <f t="shared" si="1"/>
        <v>0</v>
      </c>
      <c r="L23" s="45">
        <f t="shared" si="2"/>
        <v>0</v>
      </c>
      <c r="M23" s="46">
        <f t="shared" si="3"/>
        <v>0</v>
      </c>
      <c r="N23" s="47">
        <f t="shared" si="4"/>
        <v>0</v>
      </c>
      <c r="O23" s="47">
        <f t="shared" si="5"/>
        <v>0</v>
      </c>
      <c r="P23" s="47">
        <f t="shared" si="6"/>
        <v>0</v>
      </c>
    </row>
    <row r="24" spans="1:16" s="25" customFormat="1" ht="30" customHeight="1">
      <c r="A24" s="37" t="s">
        <v>57</v>
      </c>
      <c r="B24" s="38" t="s">
        <v>51</v>
      </c>
      <c r="C24" s="37" t="s">
        <v>530</v>
      </c>
      <c r="D24" s="38" t="s">
        <v>33</v>
      </c>
      <c r="E24" s="38">
        <v>1</v>
      </c>
      <c r="F24" s="41"/>
      <c r="G24" s="70"/>
      <c r="H24" s="43">
        <f t="shared" si="0"/>
        <v>0</v>
      </c>
      <c r="I24" s="77"/>
      <c r="J24" s="97"/>
      <c r="K24" s="45">
        <f t="shared" si="1"/>
        <v>0</v>
      </c>
      <c r="L24" s="45">
        <f t="shared" si="2"/>
        <v>0</v>
      </c>
      <c r="M24" s="46">
        <f t="shared" si="3"/>
        <v>0</v>
      </c>
      <c r="N24" s="47">
        <f t="shared" si="4"/>
        <v>0</v>
      </c>
      <c r="O24" s="47">
        <f t="shared" si="5"/>
        <v>0</v>
      </c>
      <c r="P24" s="47">
        <f t="shared" si="6"/>
        <v>0</v>
      </c>
    </row>
    <row r="25" spans="1:16" s="27" customFormat="1" ht="30" customHeight="1">
      <c r="A25" s="37" t="s">
        <v>58</v>
      </c>
      <c r="B25" s="38" t="s">
        <v>51</v>
      </c>
      <c r="C25" s="37" t="s">
        <v>531</v>
      </c>
      <c r="D25" s="38" t="s">
        <v>33</v>
      </c>
      <c r="E25" s="38">
        <v>2</v>
      </c>
      <c r="F25" s="41"/>
      <c r="G25" s="70"/>
      <c r="H25" s="43">
        <f t="shared" si="0"/>
        <v>0</v>
      </c>
      <c r="I25" s="44"/>
      <c r="J25" s="97"/>
      <c r="K25" s="45">
        <f t="shared" si="1"/>
        <v>0</v>
      </c>
      <c r="L25" s="45">
        <f t="shared" si="2"/>
        <v>0</v>
      </c>
      <c r="M25" s="46">
        <f t="shared" si="3"/>
        <v>0</v>
      </c>
      <c r="N25" s="47">
        <f t="shared" si="4"/>
        <v>0</v>
      </c>
      <c r="O25" s="47">
        <f t="shared" si="5"/>
        <v>0</v>
      </c>
      <c r="P25" s="47">
        <f t="shared" si="6"/>
        <v>0</v>
      </c>
    </row>
    <row r="26" spans="1:16" s="27" customFormat="1" ht="30" customHeight="1">
      <c r="A26" s="37" t="s">
        <v>59</v>
      </c>
      <c r="B26" s="38" t="s">
        <v>51</v>
      </c>
      <c r="C26" s="37" t="s">
        <v>532</v>
      </c>
      <c r="D26" s="38" t="s">
        <v>33</v>
      </c>
      <c r="E26" s="38">
        <v>1</v>
      </c>
      <c r="F26" s="41"/>
      <c r="G26" s="70"/>
      <c r="H26" s="43">
        <f t="shared" si="0"/>
        <v>0</v>
      </c>
      <c r="I26" s="44"/>
      <c r="J26" s="44"/>
      <c r="K26" s="45">
        <f t="shared" si="1"/>
        <v>0</v>
      </c>
      <c r="L26" s="45">
        <f t="shared" si="2"/>
        <v>0</v>
      </c>
      <c r="M26" s="46">
        <f t="shared" si="3"/>
        <v>0</v>
      </c>
      <c r="N26" s="47">
        <f t="shared" si="4"/>
        <v>0</v>
      </c>
      <c r="O26" s="47">
        <f t="shared" si="5"/>
        <v>0</v>
      </c>
      <c r="P26" s="47">
        <f t="shared" si="6"/>
        <v>0</v>
      </c>
    </row>
    <row r="27" spans="1:16" s="26" customFormat="1" ht="30" customHeight="1">
      <c r="A27" s="37" t="s">
        <v>60</v>
      </c>
      <c r="B27" s="38" t="s">
        <v>51</v>
      </c>
      <c r="C27" s="37" t="s">
        <v>533</v>
      </c>
      <c r="D27" s="38" t="s">
        <v>33</v>
      </c>
      <c r="E27" s="38">
        <v>1</v>
      </c>
      <c r="F27" s="41"/>
      <c r="G27" s="70"/>
      <c r="H27" s="43">
        <f t="shared" si="0"/>
        <v>0</v>
      </c>
      <c r="I27" s="44"/>
      <c r="J27" s="44"/>
      <c r="K27" s="45">
        <f t="shared" si="1"/>
        <v>0</v>
      </c>
      <c r="L27" s="45">
        <f t="shared" si="2"/>
        <v>0</v>
      </c>
      <c r="M27" s="46">
        <f t="shared" si="3"/>
        <v>0</v>
      </c>
      <c r="N27" s="47">
        <f t="shared" si="4"/>
        <v>0</v>
      </c>
      <c r="O27" s="47">
        <f t="shared" si="5"/>
        <v>0</v>
      </c>
      <c r="P27" s="47">
        <f t="shared" si="6"/>
        <v>0</v>
      </c>
    </row>
    <row r="28" spans="1:16" s="26" customFormat="1" ht="30" customHeight="1">
      <c r="A28" s="37" t="s">
        <v>61</v>
      </c>
      <c r="B28" s="38" t="s">
        <v>51</v>
      </c>
      <c r="C28" s="37" t="s">
        <v>538</v>
      </c>
      <c r="D28" s="38" t="s">
        <v>36</v>
      </c>
      <c r="E28" s="38">
        <v>50</v>
      </c>
      <c r="F28" s="41"/>
      <c r="G28" s="70"/>
      <c r="H28" s="43">
        <f aca="true" t="shared" si="7" ref="H28:H33">ROUND(F28*G28,2)</f>
        <v>0</v>
      </c>
      <c r="I28" s="44"/>
      <c r="J28" s="44"/>
      <c r="K28" s="45">
        <f aca="true" t="shared" si="8" ref="K28:K33">SUM(H28:J28)</f>
        <v>0</v>
      </c>
      <c r="L28" s="45">
        <f aca="true" t="shared" si="9" ref="L28:L33">ROUND(E28*F28,2)</f>
        <v>0</v>
      </c>
      <c r="M28" s="46">
        <f aca="true" t="shared" si="10" ref="M28:M33">ROUND(E28*H28,2)</f>
        <v>0</v>
      </c>
      <c r="N28" s="47">
        <f aca="true" t="shared" si="11" ref="N28:N33">ROUND(E28*I28,2)</f>
        <v>0</v>
      </c>
      <c r="O28" s="47">
        <f aca="true" t="shared" si="12" ref="O28:O33">ROUND(E28*J28,2)</f>
        <v>0</v>
      </c>
      <c r="P28" s="47">
        <f aca="true" t="shared" si="13" ref="P28:P33">SUM(M28:O28)</f>
        <v>0</v>
      </c>
    </row>
    <row r="29" spans="1:16" s="26" customFormat="1" ht="30" customHeight="1">
      <c r="A29" s="37" t="s">
        <v>62</v>
      </c>
      <c r="B29" s="38" t="s">
        <v>51</v>
      </c>
      <c r="C29" s="37" t="s">
        <v>539</v>
      </c>
      <c r="D29" s="38" t="s">
        <v>36</v>
      </c>
      <c r="E29" s="38">
        <v>3</v>
      </c>
      <c r="F29" s="41"/>
      <c r="G29" s="70"/>
      <c r="H29" s="43">
        <f t="shared" si="7"/>
        <v>0</v>
      </c>
      <c r="I29" s="44"/>
      <c r="J29" s="44"/>
      <c r="K29" s="45">
        <f t="shared" si="8"/>
        <v>0</v>
      </c>
      <c r="L29" s="45">
        <f t="shared" si="9"/>
        <v>0</v>
      </c>
      <c r="M29" s="46">
        <f t="shared" si="10"/>
        <v>0</v>
      </c>
      <c r="N29" s="47">
        <f t="shared" si="11"/>
        <v>0</v>
      </c>
      <c r="O29" s="47">
        <f t="shared" si="12"/>
        <v>0</v>
      </c>
      <c r="P29" s="47">
        <f t="shared" si="13"/>
        <v>0</v>
      </c>
    </row>
    <row r="30" spans="1:16" s="26" customFormat="1" ht="30" customHeight="1">
      <c r="A30" s="37" t="s">
        <v>63</v>
      </c>
      <c r="B30" s="38" t="s">
        <v>51</v>
      </c>
      <c r="C30" s="37" t="s">
        <v>540</v>
      </c>
      <c r="D30" s="38" t="s">
        <v>36</v>
      </c>
      <c r="E30" s="38">
        <v>60</v>
      </c>
      <c r="F30" s="41"/>
      <c r="G30" s="70"/>
      <c r="H30" s="43">
        <f t="shared" si="7"/>
        <v>0</v>
      </c>
      <c r="I30" s="44"/>
      <c r="J30" s="44"/>
      <c r="K30" s="45">
        <f t="shared" si="8"/>
        <v>0</v>
      </c>
      <c r="L30" s="45">
        <f t="shared" si="9"/>
        <v>0</v>
      </c>
      <c r="M30" s="46">
        <f t="shared" si="10"/>
        <v>0</v>
      </c>
      <c r="N30" s="47">
        <f t="shared" si="11"/>
        <v>0</v>
      </c>
      <c r="O30" s="47">
        <f t="shared" si="12"/>
        <v>0</v>
      </c>
      <c r="P30" s="47">
        <f t="shared" si="13"/>
        <v>0</v>
      </c>
    </row>
    <row r="31" spans="1:16" s="26" customFormat="1" ht="30" customHeight="1">
      <c r="A31" s="37" t="s">
        <v>64</v>
      </c>
      <c r="B31" s="38" t="s">
        <v>51</v>
      </c>
      <c r="C31" s="37" t="s">
        <v>541</v>
      </c>
      <c r="D31" s="38" t="s">
        <v>36</v>
      </c>
      <c r="E31" s="38">
        <v>2</v>
      </c>
      <c r="F31" s="41"/>
      <c r="G31" s="70"/>
      <c r="H31" s="43">
        <f t="shared" si="7"/>
        <v>0</v>
      </c>
      <c r="I31" s="44"/>
      <c r="J31" s="44"/>
      <c r="K31" s="45">
        <f t="shared" si="8"/>
        <v>0</v>
      </c>
      <c r="L31" s="45">
        <f t="shared" si="9"/>
        <v>0</v>
      </c>
      <c r="M31" s="46">
        <f t="shared" si="10"/>
        <v>0</v>
      </c>
      <c r="N31" s="47">
        <f t="shared" si="11"/>
        <v>0</v>
      </c>
      <c r="O31" s="47">
        <f t="shared" si="12"/>
        <v>0</v>
      </c>
      <c r="P31" s="47">
        <f t="shared" si="13"/>
        <v>0</v>
      </c>
    </row>
    <row r="32" spans="1:16" s="26" customFormat="1" ht="30" customHeight="1">
      <c r="A32" s="37" t="s">
        <v>65</v>
      </c>
      <c r="B32" s="38" t="s">
        <v>51</v>
      </c>
      <c r="C32" s="37" t="s">
        <v>534</v>
      </c>
      <c r="D32" s="38" t="s">
        <v>33</v>
      </c>
      <c r="E32" s="38">
        <v>36</v>
      </c>
      <c r="F32" s="69"/>
      <c r="G32" s="70"/>
      <c r="H32" s="43">
        <f t="shared" si="7"/>
        <v>0</v>
      </c>
      <c r="I32" s="44"/>
      <c r="J32" s="44"/>
      <c r="K32" s="45">
        <f t="shared" si="8"/>
        <v>0</v>
      </c>
      <c r="L32" s="45">
        <f t="shared" si="9"/>
        <v>0</v>
      </c>
      <c r="M32" s="46">
        <f t="shared" si="10"/>
        <v>0</v>
      </c>
      <c r="N32" s="47">
        <f t="shared" si="11"/>
        <v>0</v>
      </c>
      <c r="O32" s="47">
        <f t="shared" si="12"/>
        <v>0</v>
      </c>
      <c r="P32" s="47">
        <f t="shared" si="13"/>
        <v>0</v>
      </c>
    </row>
    <row r="33" spans="1:16" s="26" customFormat="1" ht="30" customHeight="1">
      <c r="A33" s="37" t="s">
        <v>66</v>
      </c>
      <c r="B33" s="38" t="s">
        <v>51</v>
      </c>
      <c r="C33" s="37" t="s">
        <v>535</v>
      </c>
      <c r="D33" s="38" t="s">
        <v>33</v>
      </c>
      <c r="E33" s="38">
        <v>9</v>
      </c>
      <c r="F33" s="75"/>
      <c r="G33" s="70"/>
      <c r="H33" s="43">
        <f t="shared" si="7"/>
        <v>0</v>
      </c>
      <c r="I33" s="44"/>
      <c r="J33" s="44"/>
      <c r="K33" s="45">
        <f t="shared" si="8"/>
        <v>0</v>
      </c>
      <c r="L33" s="45">
        <f t="shared" si="9"/>
        <v>0</v>
      </c>
      <c r="M33" s="46">
        <f t="shared" si="10"/>
        <v>0</v>
      </c>
      <c r="N33" s="47">
        <f t="shared" si="11"/>
        <v>0</v>
      </c>
      <c r="O33" s="47">
        <f t="shared" si="12"/>
        <v>0</v>
      </c>
      <c r="P33" s="47">
        <f t="shared" si="13"/>
        <v>0</v>
      </c>
    </row>
    <row r="34" spans="1:16" s="26" customFormat="1" ht="30" customHeight="1">
      <c r="A34" s="92" t="s">
        <v>67</v>
      </c>
      <c r="B34" s="90" t="s">
        <v>51</v>
      </c>
      <c r="C34" s="92" t="s">
        <v>72</v>
      </c>
      <c r="D34" s="90" t="s">
        <v>24</v>
      </c>
      <c r="E34" s="90">
        <v>1</v>
      </c>
      <c r="F34" s="95"/>
      <c r="G34" s="70"/>
      <c r="H34" s="96" t="s">
        <v>97</v>
      </c>
      <c r="I34" s="42"/>
      <c r="J34" s="96"/>
      <c r="K34" s="45">
        <f t="shared" si="1"/>
        <v>0</v>
      </c>
      <c r="L34" s="96" t="s">
        <v>97</v>
      </c>
      <c r="M34" s="96" t="s">
        <v>97</v>
      </c>
      <c r="N34" s="47">
        <f>ROUND(E34*I34,2)</f>
        <v>0</v>
      </c>
      <c r="O34" s="47">
        <f>ROUND(E34*J34,2)</f>
        <v>0</v>
      </c>
      <c r="P34" s="47">
        <f aca="true" t="shared" si="14" ref="P34:P39">SUM(M34:O34)</f>
        <v>0</v>
      </c>
    </row>
    <row r="35" spans="1:16" s="26" customFormat="1" ht="30" customHeight="1">
      <c r="A35" s="92" t="s">
        <v>68</v>
      </c>
      <c r="B35" s="90" t="s">
        <v>51</v>
      </c>
      <c r="C35" s="92" t="s">
        <v>73</v>
      </c>
      <c r="D35" s="90" t="s">
        <v>39</v>
      </c>
      <c r="E35" s="90">
        <v>53</v>
      </c>
      <c r="F35" s="75"/>
      <c r="G35" s="70"/>
      <c r="H35" s="43">
        <f t="shared" si="0"/>
        <v>0</v>
      </c>
      <c r="I35" s="42"/>
      <c r="J35" s="42"/>
      <c r="K35" s="45">
        <f t="shared" si="1"/>
        <v>0</v>
      </c>
      <c r="L35" s="45">
        <f>ROUND(E35*F35,2)</f>
        <v>0</v>
      </c>
      <c r="M35" s="46">
        <f>ROUND(E35*H35,2)</f>
        <v>0</v>
      </c>
      <c r="N35" s="47">
        <f>ROUND(E35*I35,2)</f>
        <v>0</v>
      </c>
      <c r="O35" s="47">
        <f>ROUND(E35*J35,2)</f>
        <v>0</v>
      </c>
      <c r="P35" s="47">
        <f t="shared" si="14"/>
        <v>0</v>
      </c>
    </row>
    <row r="36" spans="1:16" s="26" customFormat="1" ht="30" customHeight="1">
      <c r="A36" s="92" t="s">
        <v>69</v>
      </c>
      <c r="B36" s="90" t="s">
        <v>51</v>
      </c>
      <c r="C36" s="92" t="s">
        <v>74</v>
      </c>
      <c r="D36" s="90" t="s">
        <v>33</v>
      </c>
      <c r="E36" s="90">
        <v>35</v>
      </c>
      <c r="F36" s="75"/>
      <c r="G36" s="70"/>
      <c r="H36" s="43">
        <f t="shared" si="0"/>
        <v>0</v>
      </c>
      <c r="I36" s="42"/>
      <c r="J36" s="42"/>
      <c r="K36" s="45">
        <f t="shared" si="1"/>
        <v>0</v>
      </c>
      <c r="L36" s="45">
        <f>ROUND(E36*F36,2)</f>
        <v>0</v>
      </c>
      <c r="M36" s="46">
        <f>ROUND(E36*H36,2)</f>
        <v>0</v>
      </c>
      <c r="N36" s="47">
        <f>ROUND(E36*I36,2)</f>
        <v>0</v>
      </c>
      <c r="O36" s="47">
        <f>ROUND(E36*J36,2)</f>
        <v>0</v>
      </c>
      <c r="P36" s="47">
        <f t="shared" si="14"/>
        <v>0</v>
      </c>
    </row>
    <row r="37" spans="1:18" s="26" customFormat="1" ht="30" customHeight="1">
      <c r="A37" s="92" t="s">
        <v>70</v>
      </c>
      <c r="B37" s="90" t="s">
        <v>51</v>
      </c>
      <c r="C37" s="92" t="s">
        <v>75</v>
      </c>
      <c r="D37" s="90" t="s">
        <v>36</v>
      </c>
      <c r="E37" s="90">
        <v>115</v>
      </c>
      <c r="F37" s="75"/>
      <c r="G37" s="70"/>
      <c r="H37" s="43">
        <f t="shared" si="0"/>
        <v>0</v>
      </c>
      <c r="I37" s="42"/>
      <c r="J37" s="42"/>
      <c r="K37" s="45">
        <f t="shared" si="1"/>
        <v>0</v>
      </c>
      <c r="L37" s="45">
        <f>ROUND(E37*F37,2)</f>
        <v>0</v>
      </c>
      <c r="M37" s="46">
        <f>ROUND(E37*H37,2)</f>
        <v>0</v>
      </c>
      <c r="N37" s="47">
        <f>ROUND(E37*I37,2)</f>
        <v>0</v>
      </c>
      <c r="O37" s="47">
        <f>ROUND(E37*J37,2)</f>
        <v>0</v>
      </c>
      <c r="P37" s="47">
        <f t="shared" si="14"/>
        <v>0</v>
      </c>
      <c r="R37" s="26" t="s">
        <v>98</v>
      </c>
    </row>
    <row r="38" spans="1:16" s="26" customFormat="1" ht="30" customHeight="1" thickBot="1">
      <c r="A38" s="92" t="s">
        <v>71</v>
      </c>
      <c r="B38" s="90" t="s">
        <v>51</v>
      </c>
      <c r="C38" s="92" t="s">
        <v>76</v>
      </c>
      <c r="D38" s="90" t="s">
        <v>24</v>
      </c>
      <c r="E38" s="90">
        <v>1</v>
      </c>
      <c r="F38" s="75"/>
      <c r="G38" s="70"/>
      <c r="H38" s="43">
        <f t="shared" si="0"/>
        <v>0</v>
      </c>
      <c r="I38" s="42"/>
      <c r="J38" s="42"/>
      <c r="K38" s="45">
        <f t="shared" si="1"/>
        <v>0</v>
      </c>
      <c r="L38" s="45">
        <f>ROUND(E38*F38,2)</f>
        <v>0</v>
      </c>
      <c r="M38" s="46">
        <f>ROUND(E38*H38,2)</f>
        <v>0</v>
      </c>
      <c r="N38" s="47">
        <f>ROUND(E38*I38,2)</f>
        <v>0</v>
      </c>
      <c r="O38" s="47">
        <f>ROUND(E38*J38,2)</f>
        <v>0</v>
      </c>
      <c r="P38" s="47">
        <f t="shared" si="14"/>
        <v>0</v>
      </c>
    </row>
    <row r="39" spans="1:16" s="16" customFormat="1" ht="17.25" thickBot="1">
      <c r="A39" s="100"/>
      <c r="B39" s="101"/>
      <c r="C39" s="102"/>
      <c r="D39" s="368" t="s">
        <v>121</v>
      </c>
      <c r="E39" s="369"/>
      <c r="F39" s="369"/>
      <c r="G39" s="369"/>
      <c r="H39" s="369"/>
      <c r="I39" s="369"/>
      <c r="J39" s="369"/>
      <c r="K39" s="370"/>
      <c r="L39" s="103">
        <f>SUM(L16:L38)</f>
        <v>0</v>
      </c>
      <c r="M39" s="103">
        <f>SUM(M16:M38)</f>
        <v>0</v>
      </c>
      <c r="N39" s="103">
        <f>SUM(N16:N38)</f>
        <v>0</v>
      </c>
      <c r="O39" s="103">
        <f>SUM(O16:O38)</f>
        <v>0</v>
      </c>
      <c r="P39" s="104">
        <f t="shared" si="14"/>
        <v>0</v>
      </c>
    </row>
    <row r="40" spans="1:16" s="16" customFormat="1" ht="16.5">
      <c r="A40" s="105"/>
      <c r="B40" s="105"/>
      <c r="C40" s="106"/>
      <c r="D40" s="106"/>
      <c r="E40" s="107"/>
      <c r="F40" s="107"/>
      <c r="G40" s="107"/>
      <c r="H40" s="107"/>
      <c r="I40" s="107"/>
      <c r="J40" s="107"/>
      <c r="K40" s="107"/>
      <c r="L40" s="108"/>
      <c r="M40" s="108"/>
      <c r="N40" s="108"/>
      <c r="O40" s="108"/>
      <c r="P40" s="108"/>
    </row>
    <row r="41" spans="1:16" s="16" customFormat="1" ht="16.5">
      <c r="A41" s="105"/>
      <c r="B41" s="105"/>
      <c r="C41" s="106"/>
      <c r="D41" s="106"/>
      <c r="E41" s="107"/>
      <c r="F41" s="107"/>
      <c r="G41" s="107"/>
      <c r="H41" s="107"/>
      <c r="I41" s="107"/>
      <c r="J41" s="107"/>
      <c r="K41" s="107"/>
      <c r="L41" s="108"/>
      <c r="M41" s="108"/>
      <c r="N41" s="108"/>
      <c r="O41" s="108"/>
      <c r="P41" s="108"/>
    </row>
    <row r="42" spans="1:16" s="16" customFormat="1" ht="16.5">
      <c r="A42" s="323" t="s">
        <v>544</v>
      </c>
      <c r="B42" s="323"/>
      <c r="C42" s="323"/>
      <c r="D42" s="323"/>
      <c r="E42" s="323"/>
      <c r="F42" s="323"/>
      <c r="G42" s="323"/>
      <c r="H42" s="323"/>
      <c r="I42" s="229"/>
      <c r="J42" s="107"/>
      <c r="K42" s="107"/>
      <c r="L42" s="108"/>
      <c r="M42" s="108"/>
      <c r="N42" s="108"/>
      <c r="O42" s="108"/>
      <c r="P42" s="108"/>
    </row>
    <row r="43" spans="1:16" s="16" customFormat="1" ht="16.5">
      <c r="A43" s="323" t="s">
        <v>416</v>
      </c>
      <c r="B43" s="323"/>
      <c r="C43" s="323"/>
      <c r="D43" s="230"/>
      <c r="E43" s="231"/>
      <c r="F43" s="231"/>
      <c r="G43" s="231"/>
      <c r="H43" s="231"/>
      <c r="I43" s="229"/>
      <c r="J43" s="107"/>
      <c r="K43" s="107"/>
      <c r="L43" s="108"/>
      <c r="M43" s="108"/>
      <c r="N43" s="108"/>
      <c r="O43" s="108"/>
      <c r="P43" s="108"/>
    </row>
    <row r="44" spans="1:16" s="16" customFormat="1" ht="16.5">
      <c r="A44" s="232"/>
      <c r="B44" s="312" t="s">
        <v>553</v>
      </c>
      <c r="C44" s="312"/>
      <c r="D44" s="312"/>
      <c r="E44" s="312"/>
      <c r="F44" s="312"/>
      <c r="G44" s="312"/>
      <c r="H44" s="312"/>
      <c r="I44" s="312"/>
      <c r="J44" s="107"/>
      <c r="K44" s="107"/>
      <c r="L44" s="108"/>
      <c r="M44" s="108"/>
      <c r="N44" s="108"/>
      <c r="O44" s="108"/>
      <c r="P44" s="108"/>
    </row>
    <row r="45" spans="1:16" s="16" customFormat="1" ht="16.5">
      <c r="A45" s="233"/>
      <c r="B45" s="233"/>
      <c r="C45" s="233"/>
      <c r="D45" s="230"/>
      <c r="E45" s="231"/>
      <c r="F45" s="231"/>
      <c r="G45" s="231"/>
      <c r="H45" s="231"/>
      <c r="I45" s="229"/>
      <c r="J45" s="107"/>
      <c r="K45" s="107"/>
      <c r="L45" s="108"/>
      <c r="M45" s="108"/>
      <c r="N45" s="108"/>
      <c r="O45" s="108"/>
      <c r="P45" s="108"/>
    </row>
    <row r="46" spans="1:16" s="16" customFormat="1" ht="16.5">
      <c r="A46" s="233"/>
      <c r="B46" s="233"/>
      <c r="C46" s="233"/>
      <c r="D46" s="230"/>
      <c r="E46" s="231"/>
      <c r="F46" s="231"/>
      <c r="G46" s="231"/>
      <c r="H46" s="231"/>
      <c r="I46" s="229"/>
      <c r="J46" s="107"/>
      <c r="K46" s="107"/>
      <c r="L46" s="108"/>
      <c r="M46" s="108"/>
      <c r="N46" s="108"/>
      <c r="O46" s="108"/>
      <c r="P46" s="108"/>
    </row>
    <row r="47" spans="1:16" s="16" customFormat="1" ht="16.5">
      <c r="A47" s="311" t="s">
        <v>547</v>
      </c>
      <c r="B47" s="311"/>
      <c r="C47" s="311"/>
      <c r="D47" s="311"/>
      <c r="E47" s="311"/>
      <c r="F47" s="311"/>
      <c r="G47" s="311"/>
      <c r="H47" s="234"/>
      <c r="I47" s="234"/>
      <c r="J47" s="107"/>
      <c r="K47" s="107"/>
      <c r="L47" s="108"/>
      <c r="M47" s="108"/>
      <c r="N47" s="108"/>
      <c r="O47" s="108"/>
      <c r="P47" s="108"/>
    </row>
    <row r="48" spans="1:16" s="16" customFormat="1" ht="16.5">
      <c r="A48" s="313" t="s">
        <v>546</v>
      </c>
      <c r="B48" s="313"/>
      <c r="C48" s="313"/>
      <c r="D48" s="313"/>
      <c r="E48" s="313"/>
      <c r="F48" s="313"/>
      <c r="G48" s="313"/>
      <c r="H48" s="234"/>
      <c r="I48" s="234"/>
      <c r="J48" s="107"/>
      <c r="K48" s="107"/>
      <c r="L48" s="108"/>
      <c r="M48" s="108"/>
      <c r="N48" s="108"/>
      <c r="O48" s="108"/>
      <c r="P48" s="108"/>
    </row>
    <row r="49" spans="1:16" s="16" customFormat="1" ht="16.5">
      <c r="A49" s="105"/>
      <c r="B49" s="105"/>
      <c r="C49" s="106"/>
      <c r="D49" s="106"/>
      <c r="E49" s="107"/>
      <c r="F49" s="107"/>
      <c r="G49" s="107"/>
      <c r="H49" s="107"/>
      <c r="I49" s="107"/>
      <c r="J49" s="107"/>
      <c r="K49" s="107"/>
      <c r="L49" s="108"/>
      <c r="M49" s="108"/>
      <c r="N49" s="108"/>
      <c r="O49" s="108"/>
      <c r="P49" s="108"/>
    </row>
    <row r="50" spans="1:16" s="16" customFormat="1" ht="16.5">
      <c r="A50" s="105"/>
      <c r="B50" s="105"/>
      <c r="C50" s="106"/>
      <c r="D50" s="106"/>
      <c r="E50" s="107"/>
      <c r="F50" s="107"/>
      <c r="G50" s="107"/>
      <c r="H50" s="107"/>
      <c r="I50" s="107"/>
      <c r="J50" s="107"/>
      <c r="K50" s="107"/>
      <c r="L50" s="108"/>
      <c r="M50" s="108"/>
      <c r="N50" s="108"/>
      <c r="O50" s="108"/>
      <c r="P50" s="108"/>
    </row>
    <row r="51" spans="1:16" s="16" customFormat="1" ht="16.5">
      <c r="A51" s="105"/>
      <c r="B51" s="105"/>
      <c r="C51" s="106"/>
      <c r="D51" s="106"/>
      <c r="E51" s="107"/>
      <c r="F51" s="107"/>
      <c r="G51" s="107"/>
      <c r="H51" s="107"/>
      <c r="I51" s="107"/>
      <c r="J51" s="107"/>
      <c r="K51" s="107"/>
      <c r="L51" s="108"/>
      <c r="M51" s="108"/>
      <c r="N51" s="108"/>
      <c r="O51" s="108"/>
      <c r="P51" s="108"/>
    </row>
    <row r="52" spans="1:16" s="16" customFormat="1" ht="16.5">
      <c r="A52" s="105"/>
      <c r="B52" s="105"/>
      <c r="C52" s="106"/>
      <c r="D52" s="106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</row>
    <row r="53" spans="1:16" s="16" customFormat="1" ht="16.5">
      <c r="A53" s="105"/>
      <c r="B53" s="105"/>
      <c r="C53" s="106"/>
      <c r="D53" s="106"/>
      <c r="E53" s="107"/>
      <c r="F53" s="107"/>
      <c r="G53" s="107"/>
      <c r="H53" s="107"/>
      <c r="I53" s="107"/>
      <c r="J53" s="107"/>
      <c r="K53" s="107"/>
      <c r="L53" s="108"/>
      <c r="M53" s="108"/>
      <c r="N53" s="108"/>
      <c r="O53" s="108"/>
      <c r="P53" s="108"/>
    </row>
    <row r="54" spans="1:16" s="16" customFormat="1" ht="16.5">
      <c r="A54" s="105"/>
      <c r="B54" s="105"/>
      <c r="C54" s="106"/>
      <c r="D54" s="106"/>
      <c r="E54" s="107"/>
      <c r="F54" s="107"/>
      <c r="G54" s="107"/>
      <c r="H54" s="107"/>
      <c r="I54" s="107"/>
      <c r="J54" s="107"/>
      <c r="K54" s="107"/>
      <c r="L54" s="108"/>
      <c r="M54" s="108"/>
      <c r="N54" s="108"/>
      <c r="O54" s="108"/>
      <c r="P54" s="108"/>
    </row>
    <row r="55" spans="1:16" s="16" customFormat="1" ht="16.5">
      <c r="A55" s="105"/>
      <c r="B55" s="105"/>
      <c r="C55" s="106"/>
      <c r="D55" s="106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</row>
    <row r="57" spans="5:7" ht="12.75">
      <c r="E57" s="11"/>
      <c r="G57" s="11"/>
    </row>
    <row r="58" spans="5:7" ht="12.75">
      <c r="E58" s="11"/>
      <c r="G58" s="11"/>
    </row>
    <row r="59" spans="10:15" s="10" customFormat="1" ht="16.5">
      <c r="J59" s="9"/>
      <c r="K59" s="9"/>
      <c r="L59" s="8"/>
      <c r="M59" s="8"/>
      <c r="N59" s="8"/>
      <c r="O59" s="8"/>
    </row>
    <row r="60" spans="10:15" s="10" customFormat="1" ht="16.5">
      <c r="J60" s="9"/>
      <c r="K60" s="9"/>
      <c r="L60" s="8"/>
      <c r="M60" s="8"/>
      <c r="N60" s="8"/>
      <c r="O60" s="8"/>
    </row>
    <row r="61" spans="5:7" ht="12.75">
      <c r="E61" s="11"/>
      <c r="G61" s="11"/>
    </row>
    <row r="62" spans="5:7" ht="12.75">
      <c r="E62" s="11"/>
      <c r="G62" s="11"/>
    </row>
    <row r="63" spans="5:7" ht="12.75">
      <c r="E63" s="11"/>
      <c r="G63" s="11"/>
    </row>
    <row r="75" ht="12.75"/>
  </sheetData>
  <sheetProtection/>
  <mergeCells count="26">
    <mergeCell ref="A42:H42"/>
    <mergeCell ref="A43:C43"/>
    <mergeCell ref="B44:I44"/>
    <mergeCell ref="A47:G47"/>
    <mergeCell ref="A48:G48"/>
    <mergeCell ref="F12:K12"/>
    <mergeCell ref="L12:P12"/>
    <mergeCell ref="C15:K15"/>
    <mergeCell ref="A6:B6"/>
    <mergeCell ref="A7:B7"/>
    <mergeCell ref="A8:P8"/>
    <mergeCell ref="A1:P1"/>
    <mergeCell ref="A2:P2"/>
    <mergeCell ref="A3:P3"/>
    <mergeCell ref="A4:B4"/>
    <mergeCell ref="A5:B5"/>
    <mergeCell ref="C4:P4"/>
    <mergeCell ref="C5:P5"/>
    <mergeCell ref="D39:K39"/>
    <mergeCell ref="A11:D11"/>
    <mergeCell ref="O9:P9"/>
    <mergeCell ref="A9:K9"/>
    <mergeCell ref="A10:K10"/>
    <mergeCell ref="O10:P10"/>
    <mergeCell ref="L9:N9"/>
    <mergeCell ref="L10:N10"/>
  </mergeCells>
  <printOptions/>
  <pageMargins left="0.27" right="0.25" top="0.45" bottom="0.24" header="0.3" footer="0.2"/>
  <pageSetup horizontalDpi="300" verticalDpi="3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132"/>
  <sheetViews>
    <sheetView showZeros="0" zoomScaleSheetLayoutView="75" zoomScalePageLayoutView="0" workbookViewId="0" topLeftCell="A1">
      <pane ySplit="14" topLeftCell="A91" activePane="bottomLeft" state="frozen"/>
      <selection pane="topLeft" activeCell="A1" sqref="A1"/>
      <selection pane="bottomLeft" activeCell="K98" sqref="K98"/>
    </sheetView>
  </sheetViews>
  <sheetFormatPr defaultColWidth="7.7109375" defaultRowHeight="15"/>
  <cols>
    <col min="1" max="1" width="6.140625" style="11" customWidth="1"/>
    <col min="2" max="2" width="9.57421875" style="11" customWidth="1"/>
    <col min="3" max="3" width="31.421875" style="11" customWidth="1"/>
    <col min="4" max="4" width="7.7109375" style="11" customWidth="1"/>
    <col min="5" max="5" width="8.421875" style="12" customWidth="1"/>
    <col min="6" max="6" width="8.28125" style="11" customWidth="1"/>
    <col min="7" max="7" width="9.140625" style="13" customWidth="1"/>
    <col min="8" max="9" width="9.140625" style="11" customWidth="1"/>
    <col min="10" max="10" width="9.57421875" style="11" customWidth="1"/>
    <col min="11" max="11" width="9.28125" style="11" customWidth="1"/>
    <col min="12" max="12" width="8.8515625" style="11" customWidth="1"/>
    <col min="13" max="13" width="10.421875" style="11" customWidth="1"/>
    <col min="14" max="14" width="12.57421875" style="11" customWidth="1"/>
    <col min="15" max="15" width="8.8515625" style="11" customWidth="1"/>
    <col min="16" max="16" width="11.7109375" style="11" customWidth="1"/>
    <col min="17" max="226" width="9.140625" style="11" customWidth="1"/>
    <col min="227" max="247" width="7.140625" style="11" customWidth="1"/>
    <col min="248" max="248" width="5.7109375" style="11" customWidth="1"/>
    <col min="249" max="249" width="5.28125" style="11" customWidth="1"/>
    <col min="250" max="250" width="39.8515625" style="11" customWidth="1"/>
    <col min="251" max="16384" width="7.7109375" style="11" customWidth="1"/>
  </cols>
  <sheetData>
    <row r="1" spans="1:16" s="1" customFormat="1" ht="15" customHeight="1">
      <c r="A1" s="408" t="s">
        <v>109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s="2" customFormat="1" ht="17.25" customHeight="1">
      <c r="A2" s="408" t="s">
        <v>111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s="3" customFormat="1" ht="10.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s="5" customFormat="1" ht="27.75" customHeight="1">
      <c r="A4" s="386" t="s">
        <v>28</v>
      </c>
      <c r="B4" s="402"/>
      <c r="C4" s="53" t="s">
        <v>112</v>
      </c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</row>
    <row r="5" spans="1:16" s="5" customFormat="1" ht="27.75" customHeight="1">
      <c r="A5" s="385" t="s">
        <v>27</v>
      </c>
      <c r="B5" s="385"/>
      <c r="C5" s="53" t="s">
        <v>112</v>
      </c>
      <c r="D5" s="53"/>
      <c r="E5" s="53"/>
      <c r="F5" s="53"/>
      <c r="G5" s="53"/>
      <c r="H5" s="53"/>
      <c r="I5" s="54"/>
      <c r="J5" s="54"/>
      <c r="K5" s="54"/>
      <c r="L5" s="54"/>
      <c r="M5" s="54"/>
      <c r="N5" s="54"/>
      <c r="O5" s="54"/>
      <c r="P5" s="54"/>
    </row>
    <row r="6" spans="1:16" s="5" customFormat="1" ht="19.5" customHeight="1">
      <c r="A6" s="403" t="s">
        <v>29</v>
      </c>
      <c r="B6" s="403"/>
      <c r="C6" s="53" t="s">
        <v>114</v>
      </c>
      <c r="D6" s="53"/>
      <c r="E6" s="53"/>
      <c r="F6" s="53"/>
      <c r="G6" s="53"/>
      <c r="H6" s="53"/>
      <c r="I6" s="54"/>
      <c r="J6" s="54"/>
      <c r="K6" s="54"/>
      <c r="L6" s="54"/>
      <c r="M6" s="54"/>
      <c r="N6" s="54"/>
      <c r="O6" s="54"/>
      <c r="P6" s="54"/>
    </row>
    <row r="7" spans="1:16" s="5" customFormat="1" ht="19.5" customHeight="1">
      <c r="A7" s="396" t="s">
        <v>30</v>
      </c>
      <c r="B7" s="396"/>
      <c r="C7" s="204" t="s">
        <v>407</v>
      </c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</row>
    <row r="8" spans="1:16" s="5" customFormat="1" ht="19.5" customHeight="1">
      <c r="A8" s="397" t="s">
        <v>408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</row>
    <row r="9" spans="1:16" s="6" customFormat="1" ht="16.5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92" t="s">
        <v>1</v>
      </c>
      <c r="M9" s="393"/>
      <c r="N9" s="393"/>
      <c r="O9" s="398">
        <f>P108</f>
        <v>0</v>
      </c>
      <c r="P9" s="399"/>
    </row>
    <row r="10" spans="1:16" s="6" customFormat="1" ht="16.5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406" t="s">
        <v>44</v>
      </c>
      <c r="M10" s="407"/>
      <c r="N10" s="407"/>
      <c r="O10" s="404" t="s">
        <v>551</v>
      </c>
      <c r="P10" s="405"/>
    </row>
    <row r="11" spans="1:16" s="5" customFormat="1" ht="16.5" customHeight="1">
      <c r="A11" s="371"/>
      <c r="B11" s="371"/>
      <c r="C11" s="371"/>
      <c r="D11" s="371"/>
      <c r="E11" s="60"/>
      <c r="F11" s="61"/>
      <c r="G11" s="61"/>
      <c r="H11" s="61"/>
      <c r="I11" s="61"/>
      <c r="J11" s="61"/>
      <c r="K11" s="61"/>
      <c r="L11" s="61"/>
      <c r="M11" s="62"/>
      <c r="N11" s="62"/>
      <c r="O11" s="62"/>
      <c r="P11" s="63"/>
    </row>
    <row r="12" spans="1:16" s="7" customFormat="1" ht="37.5" customHeight="1">
      <c r="A12" s="65" t="s">
        <v>12</v>
      </c>
      <c r="B12" s="65" t="s">
        <v>13</v>
      </c>
      <c r="C12" s="66" t="s">
        <v>14</v>
      </c>
      <c r="D12" s="66" t="s">
        <v>15</v>
      </c>
      <c r="E12" s="67" t="s">
        <v>16</v>
      </c>
      <c r="F12" s="356" t="s">
        <v>17</v>
      </c>
      <c r="G12" s="390"/>
      <c r="H12" s="390"/>
      <c r="I12" s="390"/>
      <c r="J12" s="390"/>
      <c r="K12" s="391"/>
      <c r="L12" s="356" t="s">
        <v>2</v>
      </c>
      <c r="M12" s="357"/>
      <c r="N12" s="357"/>
      <c r="O12" s="357"/>
      <c r="P12" s="358"/>
    </row>
    <row r="13" spans="1:16" s="14" customFormat="1" ht="51">
      <c r="A13" s="64"/>
      <c r="B13" s="64"/>
      <c r="C13" s="68"/>
      <c r="D13" s="64"/>
      <c r="E13" s="64"/>
      <c r="F13" s="64" t="s">
        <v>18</v>
      </c>
      <c r="G13" s="64" t="s">
        <v>3</v>
      </c>
      <c r="H13" s="64" t="s">
        <v>4</v>
      </c>
      <c r="I13" s="64" t="s">
        <v>116</v>
      </c>
      <c r="J13" s="64" t="s">
        <v>5</v>
      </c>
      <c r="K13" s="64" t="s">
        <v>0</v>
      </c>
      <c r="L13" s="64" t="s">
        <v>19</v>
      </c>
      <c r="M13" s="64" t="s">
        <v>6</v>
      </c>
      <c r="N13" s="64" t="s">
        <v>117</v>
      </c>
      <c r="O13" s="64" t="s">
        <v>7</v>
      </c>
      <c r="P13" s="64" t="s">
        <v>8</v>
      </c>
    </row>
    <row r="14" spans="1:16" s="14" customFormat="1" ht="12.75" customHeight="1">
      <c r="A14" s="57">
        <v>1</v>
      </c>
      <c r="B14" s="58">
        <v>2</v>
      </c>
      <c r="C14" s="59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</row>
    <row r="15" spans="1:16" s="15" customFormat="1" ht="16.5">
      <c r="A15" s="50"/>
      <c r="B15" s="51"/>
      <c r="C15" s="359" t="s">
        <v>81</v>
      </c>
      <c r="D15" s="409"/>
      <c r="E15" s="409"/>
      <c r="F15" s="409"/>
      <c r="G15" s="409"/>
      <c r="H15" s="409"/>
      <c r="I15" s="409"/>
      <c r="J15" s="409"/>
      <c r="K15" s="410"/>
      <c r="L15" s="52"/>
      <c r="M15" s="52"/>
      <c r="N15" s="52"/>
      <c r="O15" s="52"/>
      <c r="P15" s="52"/>
    </row>
    <row r="16" spans="1:16" s="26" customFormat="1" ht="36.75" customHeight="1">
      <c r="A16" s="35">
        <v>1</v>
      </c>
      <c r="B16" s="36" t="s">
        <v>79</v>
      </c>
      <c r="C16" s="215" t="s">
        <v>536</v>
      </c>
      <c r="D16" s="36" t="s">
        <v>24</v>
      </c>
      <c r="E16" s="36">
        <v>1</v>
      </c>
      <c r="F16" s="76"/>
      <c r="G16" s="70"/>
      <c r="H16" s="43">
        <f>ROUND(F16*G16,2)</f>
        <v>0</v>
      </c>
      <c r="I16" s="77"/>
      <c r="J16" s="77"/>
      <c r="K16" s="78">
        <f>SUM(H16:J16)</f>
        <v>0</v>
      </c>
      <c r="L16" s="45">
        <f>ROUND(E16*F16,2)</f>
        <v>0</v>
      </c>
      <c r="M16" s="46">
        <f>ROUND(E16*H16,2)</f>
        <v>0</v>
      </c>
      <c r="N16" s="47">
        <f>ROUND(E16*I16,2)</f>
        <v>0</v>
      </c>
      <c r="O16" s="47">
        <f>ROUND(E16*J16,2)</f>
        <v>0</v>
      </c>
      <c r="P16" s="47">
        <f>SUM(M16:O16)</f>
        <v>0</v>
      </c>
    </row>
    <row r="17" spans="1:16" s="26" customFormat="1" ht="46.5" customHeight="1">
      <c r="A17" s="35">
        <v>2</v>
      </c>
      <c r="B17" s="36" t="s">
        <v>79</v>
      </c>
      <c r="C17" s="215" t="s">
        <v>537</v>
      </c>
      <c r="D17" s="36" t="s">
        <v>24</v>
      </c>
      <c r="E17" s="36">
        <v>1</v>
      </c>
      <c r="F17" s="76"/>
      <c r="G17" s="70"/>
      <c r="H17" s="43"/>
      <c r="I17" s="77"/>
      <c r="J17" s="77"/>
      <c r="K17" s="78">
        <f>SUM(H17:J17)</f>
        <v>0</v>
      </c>
      <c r="L17" s="45">
        <f>ROUND(E17*F17,2)</f>
        <v>0</v>
      </c>
      <c r="M17" s="46">
        <f>ROUND(E17*H17,2)</f>
        <v>0</v>
      </c>
      <c r="N17" s="47">
        <f>ROUND(E17*I17,2)</f>
        <v>0</v>
      </c>
      <c r="O17" s="47">
        <f>ROUND(E17*J17,2)</f>
        <v>0</v>
      </c>
      <c r="P17" s="47">
        <f>SUM(M17:O17)</f>
        <v>0</v>
      </c>
    </row>
    <row r="18" spans="1:16" s="26" customFormat="1" ht="30" customHeight="1">
      <c r="A18" s="35">
        <v>3</v>
      </c>
      <c r="B18" s="36" t="s">
        <v>79</v>
      </c>
      <c r="C18" s="288" t="s">
        <v>448</v>
      </c>
      <c r="D18" s="36" t="s">
        <v>33</v>
      </c>
      <c r="E18" s="36">
        <v>1</v>
      </c>
      <c r="F18" s="76"/>
      <c r="G18" s="70"/>
      <c r="H18" s="43">
        <f>ROUND(F18*G18,2)</f>
        <v>0</v>
      </c>
      <c r="I18" s="77"/>
      <c r="J18" s="77"/>
      <c r="K18" s="78">
        <f>SUM(H18:J18)</f>
        <v>0</v>
      </c>
      <c r="L18" s="45">
        <f>ROUND(E18*F18,2)</f>
        <v>0</v>
      </c>
      <c r="M18" s="46">
        <f>ROUND(E18*H18,2)</f>
        <v>0</v>
      </c>
      <c r="N18" s="47">
        <f>ROUND(E18*I18,2)</f>
        <v>0</v>
      </c>
      <c r="O18" s="47">
        <f>ROUND(E18*J18,2)</f>
        <v>0</v>
      </c>
      <c r="P18" s="47">
        <f>SUM(M18:O18)</f>
        <v>0</v>
      </c>
    </row>
    <row r="19" spans="1:16" s="26" customFormat="1" ht="30" customHeight="1">
      <c r="A19" s="35">
        <v>4</v>
      </c>
      <c r="B19" s="36" t="s">
        <v>79</v>
      </c>
      <c r="C19" s="288" t="s">
        <v>449</v>
      </c>
      <c r="D19" s="36" t="s">
        <v>33</v>
      </c>
      <c r="E19" s="36">
        <v>1</v>
      </c>
      <c r="F19" s="76"/>
      <c r="G19" s="70"/>
      <c r="H19" s="43">
        <f>ROUND(F19*G19,2)</f>
        <v>0</v>
      </c>
      <c r="I19" s="77"/>
      <c r="J19" s="77"/>
      <c r="K19" s="78">
        <f>SUM(H19:J19)</f>
        <v>0</v>
      </c>
      <c r="L19" s="45">
        <f>ROUND(E19*F19,2)</f>
        <v>0</v>
      </c>
      <c r="M19" s="46">
        <f>ROUND(E19*H19,2)</f>
        <v>0</v>
      </c>
      <c r="N19" s="47">
        <f>ROUND(E19*I19,2)</f>
        <v>0</v>
      </c>
      <c r="O19" s="47">
        <f>ROUND(E19*J19,2)</f>
        <v>0</v>
      </c>
      <c r="P19" s="47">
        <f>SUM(M19:O19)</f>
        <v>0</v>
      </c>
    </row>
    <row r="20" spans="1:16" s="26" customFormat="1" ht="30" customHeight="1">
      <c r="A20" s="35">
        <v>5</v>
      </c>
      <c r="B20" s="36" t="s">
        <v>79</v>
      </c>
      <c r="C20" s="288" t="s">
        <v>450</v>
      </c>
      <c r="D20" s="36" t="s">
        <v>33</v>
      </c>
      <c r="E20" s="36">
        <v>2</v>
      </c>
      <c r="F20" s="76"/>
      <c r="G20" s="70"/>
      <c r="H20" s="43">
        <f aca="true" t="shared" si="0" ref="H20:H26">ROUND(F20*G20,2)</f>
        <v>0</v>
      </c>
      <c r="I20" s="77"/>
      <c r="J20" s="77"/>
      <c r="K20" s="78">
        <f aca="true" t="shared" si="1" ref="K20:K26">SUM(H20:J20)</f>
        <v>0</v>
      </c>
      <c r="L20" s="45">
        <f aca="true" t="shared" si="2" ref="L20:L26">ROUND(E20*F20,2)</f>
        <v>0</v>
      </c>
      <c r="M20" s="46">
        <f aca="true" t="shared" si="3" ref="M20:M26">ROUND(E20*H20,2)</f>
        <v>0</v>
      </c>
      <c r="N20" s="47">
        <f aca="true" t="shared" si="4" ref="N20:N26">ROUND(E20*I20,2)</f>
        <v>0</v>
      </c>
      <c r="O20" s="47">
        <f aca="true" t="shared" si="5" ref="O20:O26">ROUND(E20*J20,2)</f>
        <v>0</v>
      </c>
      <c r="P20" s="47">
        <f aca="true" t="shared" si="6" ref="P20:P26">SUM(M20:O20)</f>
        <v>0</v>
      </c>
    </row>
    <row r="21" spans="1:16" s="26" customFormat="1" ht="30" customHeight="1">
      <c r="A21" s="35">
        <v>6</v>
      </c>
      <c r="B21" s="36" t="s">
        <v>79</v>
      </c>
      <c r="C21" s="288" t="s">
        <v>451</v>
      </c>
      <c r="D21" s="36" t="s">
        <v>33</v>
      </c>
      <c r="E21" s="36">
        <v>2</v>
      </c>
      <c r="F21" s="76"/>
      <c r="G21" s="70"/>
      <c r="H21" s="43">
        <f t="shared" si="0"/>
        <v>0</v>
      </c>
      <c r="I21" s="77"/>
      <c r="J21" s="77"/>
      <c r="K21" s="78">
        <f t="shared" si="1"/>
        <v>0</v>
      </c>
      <c r="L21" s="45">
        <f t="shared" si="2"/>
        <v>0</v>
      </c>
      <c r="M21" s="46">
        <f t="shared" si="3"/>
        <v>0</v>
      </c>
      <c r="N21" s="47">
        <f t="shared" si="4"/>
        <v>0</v>
      </c>
      <c r="O21" s="47">
        <f t="shared" si="5"/>
        <v>0</v>
      </c>
      <c r="P21" s="47">
        <f t="shared" si="6"/>
        <v>0</v>
      </c>
    </row>
    <row r="22" spans="1:16" s="26" customFormat="1" ht="30" customHeight="1">
      <c r="A22" s="35">
        <v>7</v>
      </c>
      <c r="B22" s="36" t="s">
        <v>79</v>
      </c>
      <c r="C22" s="288" t="s">
        <v>452</v>
      </c>
      <c r="D22" s="36" t="s">
        <v>33</v>
      </c>
      <c r="E22" s="36">
        <v>1</v>
      </c>
      <c r="F22" s="76"/>
      <c r="G22" s="70"/>
      <c r="H22" s="43">
        <f t="shared" si="0"/>
        <v>0</v>
      </c>
      <c r="I22" s="77"/>
      <c r="J22" s="77"/>
      <c r="K22" s="78">
        <f t="shared" si="1"/>
        <v>0</v>
      </c>
      <c r="L22" s="45">
        <f t="shared" si="2"/>
        <v>0</v>
      </c>
      <c r="M22" s="46">
        <f t="shared" si="3"/>
        <v>0</v>
      </c>
      <c r="N22" s="47">
        <f t="shared" si="4"/>
        <v>0</v>
      </c>
      <c r="O22" s="47">
        <f t="shared" si="5"/>
        <v>0</v>
      </c>
      <c r="P22" s="47">
        <f t="shared" si="6"/>
        <v>0</v>
      </c>
    </row>
    <row r="23" spans="1:16" s="26" customFormat="1" ht="30" customHeight="1">
      <c r="A23" s="35">
        <v>8</v>
      </c>
      <c r="B23" s="36" t="s">
        <v>79</v>
      </c>
      <c r="C23" s="288" t="s">
        <v>453</v>
      </c>
      <c r="D23" s="36" t="s">
        <v>33</v>
      </c>
      <c r="E23" s="36">
        <v>1</v>
      </c>
      <c r="F23" s="76"/>
      <c r="G23" s="70"/>
      <c r="H23" s="43">
        <f t="shared" si="0"/>
        <v>0</v>
      </c>
      <c r="I23" s="77"/>
      <c r="J23" s="77"/>
      <c r="K23" s="78">
        <f t="shared" si="1"/>
        <v>0</v>
      </c>
      <c r="L23" s="45">
        <f t="shared" si="2"/>
        <v>0</v>
      </c>
      <c r="M23" s="46">
        <f t="shared" si="3"/>
        <v>0</v>
      </c>
      <c r="N23" s="47">
        <f t="shared" si="4"/>
        <v>0</v>
      </c>
      <c r="O23" s="47">
        <f t="shared" si="5"/>
        <v>0</v>
      </c>
      <c r="P23" s="47">
        <f t="shared" si="6"/>
        <v>0</v>
      </c>
    </row>
    <row r="24" spans="1:16" s="26" customFormat="1" ht="30" customHeight="1">
      <c r="A24" s="35">
        <v>9</v>
      </c>
      <c r="B24" s="36" t="s">
        <v>79</v>
      </c>
      <c r="C24" s="215" t="s">
        <v>454</v>
      </c>
      <c r="D24" s="36" t="s">
        <v>33</v>
      </c>
      <c r="E24" s="36">
        <v>1</v>
      </c>
      <c r="F24" s="76"/>
      <c r="G24" s="70"/>
      <c r="H24" s="43">
        <f t="shared" si="0"/>
        <v>0</v>
      </c>
      <c r="I24" s="77"/>
      <c r="J24" s="77"/>
      <c r="K24" s="78">
        <f t="shared" si="1"/>
        <v>0</v>
      </c>
      <c r="L24" s="45">
        <f t="shared" si="2"/>
        <v>0</v>
      </c>
      <c r="M24" s="46">
        <f t="shared" si="3"/>
        <v>0</v>
      </c>
      <c r="N24" s="47">
        <f t="shared" si="4"/>
        <v>0</v>
      </c>
      <c r="O24" s="47">
        <f t="shared" si="5"/>
        <v>0</v>
      </c>
      <c r="P24" s="47">
        <f t="shared" si="6"/>
        <v>0</v>
      </c>
    </row>
    <row r="25" spans="1:16" s="26" customFormat="1" ht="30" customHeight="1">
      <c r="A25" s="35">
        <v>10</v>
      </c>
      <c r="B25" s="36" t="s">
        <v>79</v>
      </c>
      <c r="C25" s="215" t="s">
        <v>455</v>
      </c>
      <c r="D25" s="36" t="s">
        <v>33</v>
      </c>
      <c r="E25" s="36">
        <v>1</v>
      </c>
      <c r="F25" s="76"/>
      <c r="G25" s="70"/>
      <c r="H25" s="43">
        <f t="shared" si="0"/>
        <v>0</v>
      </c>
      <c r="I25" s="77"/>
      <c r="J25" s="77"/>
      <c r="K25" s="78">
        <f t="shared" si="1"/>
        <v>0</v>
      </c>
      <c r="L25" s="45">
        <f t="shared" si="2"/>
        <v>0</v>
      </c>
      <c r="M25" s="46">
        <f t="shared" si="3"/>
        <v>0</v>
      </c>
      <c r="N25" s="47">
        <f t="shared" si="4"/>
        <v>0</v>
      </c>
      <c r="O25" s="47">
        <f t="shared" si="5"/>
        <v>0</v>
      </c>
      <c r="P25" s="47">
        <f t="shared" si="6"/>
        <v>0</v>
      </c>
    </row>
    <row r="26" spans="1:16" s="26" customFormat="1" ht="30" customHeight="1">
      <c r="A26" s="35">
        <v>11</v>
      </c>
      <c r="B26" s="36" t="s">
        <v>79</v>
      </c>
      <c r="C26" s="215" t="s">
        <v>456</v>
      </c>
      <c r="D26" s="36" t="s">
        <v>33</v>
      </c>
      <c r="E26" s="36">
        <v>2</v>
      </c>
      <c r="F26" s="76"/>
      <c r="G26" s="70"/>
      <c r="H26" s="43">
        <f t="shared" si="0"/>
        <v>0</v>
      </c>
      <c r="I26" s="77"/>
      <c r="J26" s="77"/>
      <c r="K26" s="78">
        <f t="shared" si="1"/>
        <v>0</v>
      </c>
      <c r="L26" s="45">
        <f t="shared" si="2"/>
        <v>0</v>
      </c>
      <c r="M26" s="46">
        <f t="shared" si="3"/>
        <v>0</v>
      </c>
      <c r="N26" s="47">
        <f t="shared" si="4"/>
        <v>0</v>
      </c>
      <c r="O26" s="47">
        <f t="shared" si="5"/>
        <v>0</v>
      </c>
      <c r="P26" s="47">
        <f t="shared" si="6"/>
        <v>0</v>
      </c>
    </row>
    <row r="27" spans="1:16" s="26" customFormat="1" ht="30" customHeight="1">
      <c r="A27" s="35">
        <v>12</v>
      </c>
      <c r="B27" s="36" t="s">
        <v>79</v>
      </c>
      <c r="C27" s="215" t="s">
        <v>457</v>
      </c>
      <c r="D27" s="36" t="s">
        <v>33</v>
      </c>
      <c r="E27" s="36">
        <v>2</v>
      </c>
      <c r="F27" s="76"/>
      <c r="G27" s="70"/>
      <c r="H27" s="43">
        <f aca="true" t="shared" si="7" ref="H27:H57">ROUND(F27*G27,2)</f>
        <v>0</v>
      </c>
      <c r="I27" s="77"/>
      <c r="J27" s="77"/>
      <c r="K27" s="78">
        <f aca="true" t="shared" si="8" ref="K27:K57">SUM(H27:J27)</f>
        <v>0</v>
      </c>
      <c r="L27" s="45">
        <f aca="true" t="shared" si="9" ref="L27:L57">ROUND(E27*F27,2)</f>
        <v>0</v>
      </c>
      <c r="M27" s="46">
        <f aca="true" t="shared" si="10" ref="M27:M57">ROUND(E27*H27,2)</f>
        <v>0</v>
      </c>
      <c r="N27" s="47">
        <f aca="true" t="shared" si="11" ref="N27:N57">ROUND(E27*I27,2)</f>
        <v>0</v>
      </c>
      <c r="O27" s="47">
        <f aca="true" t="shared" si="12" ref="O27:O57">ROUND(E27*J27,2)</f>
        <v>0</v>
      </c>
      <c r="P27" s="47">
        <f aca="true" t="shared" si="13" ref="P27:P57">SUM(M27:O27)</f>
        <v>0</v>
      </c>
    </row>
    <row r="28" spans="1:16" s="26" customFormat="1" ht="30" customHeight="1">
      <c r="A28" s="35">
        <v>13</v>
      </c>
      <c r="B28" s="36" t="s">
        <v>79</v>
      </c>
      <c r="C28" s="216" t="s">
        <v>458</v>
      </c>
      <c r="D28" s="36" t="s">
        <v>36</v>
      </c>
      <c r="E28" s="36">
        <v>5</v>
      </c>
      <c r="F28" s="76"/>
      <c r="G28" s="70"/>
      <c r="H28" s="43">
        <f t="shared" si="7"/>
        <v>0</v>
      </c>
      <c r="I28" s="77"/>
      <c r="J28" s="77"/>
      <c r="K28" s="78">
        <f t="shared" si="8"/>
        <v>0</v>
      </c>
      <c r="L28" s="45">
        <f t="shared" si="9"/>
        <v>0</v>
      </c>
      <c r="M28" s="46">
        <f t="shared" si="10"/>
        <v>0</v>
      </c>
      <c r="N28" s="47">
        <f t="shared" si="11"/>
        <v>0</v>
      </c>
      <c r="O28" s="47">
        <f t="shared" si="12"/>
        <v>0</v>
      </c>
      <c r="P28" s="47">
        <f t="shared" si="13"/>
        <v>0</v>
      </c>
    </row>
    <row r="29" spans="1:16" s="26" customFormat="1" ht="30" customHeight="1">
      <c r="A29" s="35">
        <v>14</v>
      </c>
      <c r="B29" s="36" t="s">
        <v>79</v>
      </c>
      <c r="C29" s="216" t="s">
        <v>459</v>
      </c>
      <c r="D29" s="36" t="s">
        <v>36</v>
      </c>
      <c r="E29" s="36">
        <v>5</v>
      </c>
      <c r="F29" s="76"/>
      <c r="G29" s="70"/>
      <c r="H29" s="43">
        <f t="shared" si="7"/>
        <v>0</v>
      </c>
      <c r="I29" s="77"/>
      <c r="J29" s="77"/>
      <c r="K29" s="78">
        <f t="shared" si="8"/>
        <v>0</v>
      </c>
      <c r="L29" s="45">
        <f t="shared" si="9"/>
        <v>0</v>
      </c>
      <c r="M29" s="46">
        <f t="shared" si="10"/>
        <v>0</v>
      </c>
      <c r="N29" s="47">
        <f t="shared" si="11"/>
        <v>0</v>
      </c>
      <c r="O29" s="47">
        <f t="shared" si="12"/>
        <v>0</v>
      </c>
      <c r="P29" s="47">
        <f t="shared" si="13"/>
        <v>0</v>
      </c>
    </row>
    <row r="30" spans="1:16" s="26" customFormat="1" ht="30" customHeight="1">
      <c r="A30" s="35">
        <v>15</v>
      </c>
      <c r="B30" s="36" t="s">
        <v>79</v>
      </c>
      <c r="C30" s="216" t="s">
        <v>460</v>
      </c>
      <c r="D30" s="36" t="s">
        <v>36</v>
      </c>
      <c r="E30" s="36">
        <v>10</v>
      </c>
      <c r="F30" s="76"/>
      <c r="G30" s="70"/>
      <c r="H30" s="43">
        <f t="shared" si="7"/>
        <v>0</v>
      </c>
      <c r="I30" s="77"/>
      <c r="J30" s="77"/>
      <c r="K30" s="78">
        <f t="shared" si="8"/>
        <v>0</v>
      </c>
      <c r="L30" s="45">
        <f t="shared" si="9"/>
        <v>0</v>
      </c>
      <c r="M30" s="46">
        <f t="shared" si="10"/>
        <v>0</v>
      </c>
      <c r="N30" s="47">
        <f t="shared" si="11"/>
        <v>0</v>
      </c>
      <c r="O30" s="47">
        <f t="shared" si="12"/>
        <v>0</v>
      </c>
      <c r="P30" s="47">
        <f t="shared" si="13"/>
        <v>0</v>
      </c>
    </row>
    <row r="31" spans="1:16" s="26" customFormat="1" ht="30" customHeight="1">
      <c r="A31" s="35">
        <v>16</v>
      </c>
      <c r="B31" s="36" t="s">
        <v>79</v>
      </c>
      <c r="C31" s="216" t="s">
        <v>461</v>
      </c>
      <c r="D31" s="36" t="s">
        <v>36</v>
      </c>
      <c r="E31" s="36">
        <v>10</v>
      </c>
      <c r="F31" s="76"/>
      <c r="G31" s="70"/>
      <c r="H31" s="43">
        <f t="shared" si="7"/>
        <v>0</v>
      </c>
      <c r="I31" s="77"/>
      <c r="J31" s="77"/>
      <c r="K31" s="78">
        <f t="shared" si="8"/>
        <v>0</v>
      </c>
      <c r="L31" s="45">
        <f t="shared" si="9"/>
        <v>0</v>
      </c>
      <c r="M31" s="46">
        <f t="shared" si="10"/>
        <v>0</v>
      </c>
      <c r="N31" s="47">
        <f t="shared" si="11"/>
        <v>0</v>
      </c>
      <c r="O31" s="47">
        <f t="shared" si="12"/>
        <v>0</v>
      </c>
      <c r="P31" s="47">
        <f t="shared" si="13"/>
        <v>0</v>
      </c>
    </row>
    <row r="32" spans="1:16" s="26" customFormat="1" ht="21" customHeight="1">
      <c r="A32" s="35">
        <v>17</v>
      </c>
      <c r="B32" s="36" t="s">
        <v>79</v>
      </c>
      <c r="C32" s="216" t="s">
        <v>462</v>
      </c>
      <c r="D32" s="36" t="s">
        <v>36</v>
      </c>
      <c r="E32" s="36">
        <v>6</v>
      </c>
      <c r="F32" s="76"/>
      <c r="G32" s="70"/>
      <c r="H32" s="43">
        <f t="shared" si="7"/>
        <v>0</v>
      </c>
      <c r="I32" s="77"/>
      <c r="J32" s="77"/>
      <c r="K32" s="78">
        <f t="shared" si="8"/>
        <v>0</v>
      </c>
      <c r="L32" s="45">
        <f t="shared" si="9"/>
        <v>0</v>
      </c>
      <c r="M32" s="46">
        <f t="shared" si="10"/>
        <v>0</v>
      </c>
      <c r="N32" s="47">
        <f t="shared" si="11"/>
        <v>0</v>
      </c>
      <c r="O32" s="47">
        <f t="shared" si="12"/>
        <v>0</v>
      </c>
      <c r="P32" s="47">
        <f t="shared" si="13"/>
        <v>0</v>
      </c>
    </row>
    <row r="33" spans="1:16" s="26" customFormat="1" ht="21" customHeight="1">
      <c r="A33" s="35">
        <v>18</v>
      </c>
      <c r="B33" s="36" t="s">
        <v>79</v>
      </c>
      <c r="C33" s="216" t="s">
        <v>463</v>
      </c>
      <c r="D33" s="36" t="s">
        <v>36</v>
      </c>
      <c r="E33" s="36">
        <v>6</v>
      </c>
      <c r="F33" s="76"/>
      <c r="G33" s="70"/>
      <c r="H33" s="43">
        <f t="shared" si="7"/>
        <v>0</v>
      </c>
      <c r="I33" s="77"/>
      <c r="J33" s="77"/>
      <c r="K33" s="78">
        <f t="shared" si="8"/>
        <v>0</v>
      </c>
      <c r="L33" s="45">
        <f t="shared" si="9"/>
        <v>0</v>
      </c>
      <c r="M33" s="46">
        <f t="shared" si="10"/>
        <v>0</v>
      </c>
      <c r="N33" s="47">
        <f t="shared" si="11"/>
        <v>0</v>
      </c>
      <c r="O33" s="47">
        <f t="shared" si="12"/>
        <v>0</v>
      </c>
      <c r="P33" s="47">
        <f t="shared" si="13"/>
        <v>0</v>
      </c>
    </row>
    <row r="34" spans="1:16" s="26" customFormat="1" ht="21" customHeight="1">
      <c r="A34" s="35">
        <v>19</v>
      </c>
      <c r="B34" s="36" t="s">
        <v>79</v>
      </c>
      <c r="C34" s="216" t="s">
        <v>464</v>
      </c>
      <c r="D34" s="36" t="s">
        <v>36</v>
      </c>
      <c r="E34" s="36">
        <v>12</v>
      </c>
      <c r="F34" s="76"/>
      <c r="G34" s="70"/>
      <c r="H34" s="43">
        <f t="shared" si="7"/>
        <v>0</v>
      </c>
      <c r="I34" s="77"/>
      <c r="J34" s="77"/>
      <c r="K34" s="78">
        <f t="shared" si="8"/>
        <v>0</v>
      </c>
      <c r="L34" s="45">
        <f t="shared" si="9"/>
        <v>0</v>
      </c>
      <c r="M34" s="46">
        <f t="shared" si="10"/>
        <v>0</v>
      </c>
      <c r="N34" s="47">
        <f t="shared" si="11"/>
        <v>0</v>
      </c>
      <c r="O34" s="47">
        <f t="shared" si="12"/>
        <v>0</v>
      </c>
      <c r="P34" s="47">
        <f t="shared" si="13"/>
        <v>0</v>
      </c>
    </row>
    <row r="35" spans="1:16" s="26" customFormat="1" ht="21" customHeight="1">
      <c r="A35" s="35">
        <v>20</v>
      </c>
      <c r="B35" s="36" t="s">
        <v>79</v>
      </c>
      <c r="C35" s="216" t="s">
        <v>465</v>
      </c>
      <c r="D35" s="36" t="s">
        <v>36</v>
      </c>
      <c r="E35" s="36">
        <v>12</v>
      </c>
      <c r="F35" s="76"/>
      <c r="G35" s="70"/>
      <c r="H35" s="43">
        <f t="shared" si="7"/>
        <v>0</v>
      </c>
      <c r="I35" s="77"/>
      <c r="J35" s="77"/>
      <c r="K35" s="78">
        <f t="shared" si="8"/>
        <v>0</v>
      </c>
      <c r="L35" s="45">
        <f t="shared" si="9"/>
        <v>0</v>
      </c>
      <c r="M35" s="46">
        <f t="shared" si="10"/>
        <v>0</v>
      </c>
      <c r="N35" s="47">
        <f t="shared" si="11"/>
        <v>0</v>
      </c>
      <c r="O35" s="47">
        <f t="shared" si="12"/>
        <v>0</v>
      </c>
      <c r="P35" s="47">
        <f t="shared" si="13"/>
        <v>0</v>
      </c>
    </row>
    <row r="36" spans="1:16" s="26" customFormat="1" ht="30" customHeight="1">
      <c r="A36" s="35">
        <v>21</v>
      </c>
      <c r="B36" s="36" t="s">
        <v>79</v>
      </c>
      <c r="C36" s="288" t="s">
        <v>466</v>
      </c>
      <c r="D36" s="38" t="s">
        <v>33</v>
      </c>
      <c r="E36" s="38">
        <v>12</v>
      </c>
      <c r="F36" s="76"/>
      <c r="G36" s="70"/>
      <c r="H36" s="43">
        <f t="shared" si="7"/>
        <v>0</v>
      </c>
      <c r="I36" s="77"/>
      <c r="J36" s="77"/>
      <c r="K36" s="78">
        <f t="shared" si="8"/>
        <v>0</v>
      </c>
      <c r="L36" s="45">
        <f t="shared" si="9"/>
        <v>0</v>
      </c>
      <c r="M36" s="46">
        <f t="shared" si="10"/>
        <v>0</v>
      </c>
      <c r="N36" s="47">
        <f t="shared" si="11"/>
        <v>0</v>
      </c>
      <c r="O36" s="47">
        <f t="shared" si="12"/>
        <v>0</v>
      </c>
      <c r="P36" s="47">
        <f t="shared" si="13"/>
        <v>0</v>
      </c>
    </row>
    <row r="37" spans="1:16" s="26" customFormat="1" ht="30" customHeight="1">
      <c r="A37" s="35">
        <v>22</v>
      </c>
      <c r="B37" s="36" t="s">
        <v>79</v>
      </c>
      <c r="C37" s="288" t="s">
        <v>467</v>
      </c>
      <c r="D37" s="38" t="s">
        <v>33</v>
      </c>
      <c r="E37" s="38">
        <v>2</v>
      </c>
      <c r="F37" s="76"/>
      <c r="G37" s="70"/>
      <c r="H37" s="43">
        <f t="shared" si="7"/>
        <v>0</v>
      </c>
      <c r="I37" s="77"/>
      <c r="J37" s="77"/>
      <c r="K37" s="78">
        <f t="shared" si="8"/>
        <v>0</v>
      </c>
      <c r="L37" s="45">
        <f t="shared" si="9"/>
        <v>0</v>
      </c>
      <c r="M37" s="46">
        <f t="shared" si="10"/>
        <v>0</v>
      </c>
      <c r="N37" s="47">
        <f t="shared" si="11"/>
        <v>0</v>
      </c>
      <c r="O37" s="47">
        <f t="shared" si="12"/>
        <v>0</v>
      </c>
      <c r="P37" s="47">
        <f t="shared" si="13"/>
        <v>0</v>
      </c>
    </row>
    <row r="38" spans="1:16" s="26" customFormat="1" ht="30" customHeight="1">
      <c r="A38" s="35">
        <v>23</v>
      </c>
      <c r="B38" s="36" t="s">
        <v>79</v>
      </c>
      <c r="C38" s="288" t="s">
        <v>468</v>
      </c>
      <c r="D38" s="38" t="s">
        <v>33</v>
      </c>
      <c r="E38" s="38">
        <v>12</v>
      </c>
      <c r="F38" s="76"/>
      <c r="G38" s="70"/>
      <c r="H38" s="43">
        <f t="shared" si="7"/>
        <v>0</v>
      </c>
      <c r="I38" s="77"/>
      <c r="J38" s="77"/>
      <c r="K38" s="78">
        <f t="shared" si="8"/>
        <v>0</v>
      </c>
      <c r="L38" s="45">
        <f t="shared" si="9"/>
        <v>0</v>
      </c>
      <c r="M38" s="46">
        <f t="shared" si="10"/>
        <v>0</v>
      </c>
      <c r="N38" s="47">
        <f t="shared" si="11"/>
        <v>0</v>
      </c>
      <c r="O38" s="47">
        <f t="shared" si="12"/>
        <v>0</v>
      </c>
      <c r="P38" s="47">
        <f t="shared" si="13"/>
        <v>0</v>
      </c>
    </row>
    <row r="39" spans="1:16" s="26" customFormat="1" ht="30" customHeight="1">
      <c r="A39" s="35">
        <v>24</v>
      </c>
      <c r="B39" s="36" t="s">
        <v>79</v>
      </c>
      <c r="C39" s="288" t="s">
        <v>469</v>
      </c>
      <c r="D39" s="38" t="s">
        <v>33</v>
      </c>
      <c r="E39" s="38">
        <v>30</v>
      </c>
      <c r="F39" s="76"/>
      <c r="G39" s="70"/>
      <c r="H39" s="43">
        <f t="shared" si="7"/>
        <v>0</v>
      </c>
      <c r="I39" s="77"/>
      <c r="J39" s="77"/>
      <c r="K39" s="78">
        <f t="shared" si="8"/>
        <v>0</v>
      </c>
      <c r="L39" s="45">
        <f t="shared" si="9"/>
        <v>0</v>
      </c>
      <c r="M39" s="46">
        <f t="shared" si="10"/>
        <v>0</v>
      </c>
      <c r="N39" s="47">
        <f t="shared" si="11"/>
        <v>0</v>
      </c>
      <c r="O39" s="47">
        <f t="shared" si="12"/>
        <v>0</v>
      </c>
      <c r="P39" s="47">
        <f t="shared" si="13"/>
        <v>0</v>
      </c>
    </row>
    <row r="40" spans="1:16" s="26" customFormat="1" ht="30" customHeight="1">
      <c r="A40" s="35">
        <v>25</v>
      </c>
      <c r="B40" s="36" t="s">
        <v>79</v>
      </c>
      <c r="C40" s="289" t="s">
        <v>470</v>
      </c>
      <c r="D40" s="276" t="s">
        <v>33</v>
      </c>
      <c r="E40" s="276">
        <v>28</v>
      </c>
      <c r="F40" s="41"/>
      <c r="G40" s="43"/>
      <c r="H40" s="43">
        <f t="shared" si="7"/>
        <v>0</v>
      </c>
      <c r="I40" s="77"/>
      <c r="J40" s="77"/>
      <c r="K40" s="78">
        <f t="shared" si="8"/>
        <v>0</v>
      </c>
      <c r="L40" s="45">
        <f t="shared" si="9"/>
        <v>0</v>
      </c>
      <c r="M40" s="46">
        <f t="shared" si="10"/>
        <v>0</v>
      </c>
      <c r="N40" s="47">
        <f t="shared" si="11"/>
        <v>0</v>
      </c>
      <c r="O40" s="47">
        <f t="shared" si="12"/>
        <v>0</v>
      </c>
      <c r="P40" s="47">
        <f t="shared" si="13"/>
        <v>0</v>
      </c>
    </row>
    <row r="41" spans="1:16" s="26" customFormat="1" ht="21" customHeight="1">
      <c r="A41" s="35">
        <v>26</v>
      </c>
      <c r="B41" s="36" t="s">
        <v>79</v>
      </c>
      <c r="C41" s="289" t="s">
        <v>473</v>
      </c>
      <c r="D41" s="276" t="s">
        <v>33</v>
      </c>
      <c r="E41" s="276">
        <v>2</v>
      </c>
      <c r="F41" s="41"/>
      <c r="G41" s="43"/>
      <c r="H41" s="43">
        <f t="shared" si="7"/>
        <v>0</v>
      </c>
      <c r="I41" s="77"/>
      <c r="J41" s="77"/>
      <c r="K41" s="78">
        <f t="shared" si="8"/>
        <v>0</v>
      </c>
      <c r="L41" s="45">
        <f t="shared" si="9"/>
        <v>0</v>
      </c>
      <c r="M41" s="46">
        <f t="shared" si="10"/>
        <v>0</v>
      </c>
      <c r="N41" s="47">
        <f t="shared" si="11"/>
        <v>0</v>
      </c>
      <c r="O41" s="47">
        <f t="shared" si="12"/>
        <v>0</v>
      </c>
      <c r="P41" s="47">
        <f t="shared" si="13"/>
        <v>0</v>
      </c>
    </row>
    <row r="42" spans="1:16" s="26" customFormat="1" ht="21" customHeight="1">
      <c r="A42" s="35">
        <v>27</v>
      </c>
      <c r="B42" s="36" t="s">
        <v>79</v>
      </c>
      <c r="C42" s="289" t="s">
        <v>472</v>
      </c>
      <c r="D42" s="276" t="s">
        <v>33</v>
      </c>
      <c r="E42" s="276">
        <v>2</v>
      </c>
      <c r="F42" s="41"/>
      <c r="G42" s="43"/>
      <c r="H42" s="43">
        <f t="shared" si="7"/>
        <v>0</v>
      </c>
      <c r="I42" s="77"/>
      <c r="J42" s="77"/>
      <c r="K42" s="78">
        <f t="shared" si="8"/>
        <v>0</v>
      </c>
      <c r="L42" s="45">
        <f t="shared" si="9"/>
        <v>0</v>
      </c>
      <c r="M42" s="46">
        <f t="shared" si="10"/>
        <v>0</v>
      </c>
      <c r="N42" s="47">
        <f t="shared" si="11"/>
        <v>0</v>
      </c>
      <c r="O42" s="47">
        <f t="shared" si="12"/>
        <v>0</v>
      </c>
      <c r="P42" s="47">
        <f t="shared" si="13"/>
        <v>0</v>
      </c>
    </row>
    <row r="43" spans="1:16" s="26" customFormat="1" ht="21" customHeight="1">
      <c r="A43" s="35">
        <v>28</v>
      </c>
      <c r="B43" s="36" t="s">
        <v>79</v>
      </c>
      <c r="C43" s="289" t="s">
        <v>471</v>
      </c>
      <c r="D43" s="276" t="s">
        <v>33</v>
      </c>
      <c r="E43" s="276">
        <v>4</v>
      </c>
      <c r="F43" s="41"/>
      <c r="G43" s="43"/>
      <c r="H43" s="43">
        <f t="shared" si="7"/>
        <v>0</v>
      </c>
      <c r="I43" s="77"/>
      <c r="J43" s="77"/>
      <c r="K43" s="78">
        <f t="shared" si="8"/>
        <v>0</v>
      </c>
      <c r="L43" s="45">
        <f t="shared" si="9"/>
        <v>0</v>
      </c>
      <c r="M43" s="46">
        <f t="shared" si="10"/>
        <v>0</v>
      </c>
      <c r="N43" s="47">
        <f t="shared" si="11"/>
        <v>0</v>
      </c>
      <c r="O43" s="47">
        <f t="shared" si="12"/>
        <v>0</v>
      </c>
      <c r="P43" s="47">
        <f t="shared" si="13"/>
        <v>0</v>
      </c>
    </row>
    <row r="44" spans="1:16" s="26" customFormat="1" ht="21" customHeight="1">
      <c r="A44" s="35">
        <v>29</v>
      </c>
      <c r="B44" s="36" t="s">
        <v>79</v>
      </c>
      <c r="C44" s="289" t="s">
        <v>474</v>
      </c>
      <c r="D44" s="276" t="s">
        <v>33</v>
      </c>
      <c r="E44" s="290">
        <v>4</v>
      </c>
      <c r="F44" s="41"/>
      <c r="G44" s="43"/>
      <c r="H44" s="43">
        <f t="shared" si="7"/>
        <v>0</v>
      </c>
      <c r="I44" s="77"/>
      <c r="J44" s="77"/>
      <c r="K44" s="78">
        <f t="shared" si="8"/>
        <v>0</v>
      </c>
      <c r="L44" s="45">
        <f t="shared" si="9"/>
        <v>0</v>
      </c>
      <c r="M44" s="46">
        <f t="shared" si="10"/>
        <v>0</v>
      </c>
      <c r="N44" s="47">
        <f t="shared" si="11"/>
        <v>0</v>
      </c>
      <c r="O44" s="47">
        <f t="shared" si="12"/>
        <v>0</v>
      </c>
      <c r="P44" s="47">
        <f t="shared" si="13"/>
        <v>0</v>
      </c>
    </row>
    <row r="45" spans="1:16" s="26" customFormat="1" ht="29.25" customHeight="1">
      <c r="A45" s="35">
        <v>30</v>
      </c>
      <c r="B45" s="36" t="s">
        <v>79</v>
      </c>
      <c r="C45" s="37" t="s">
        <v>475</v>
      </c>
      <c r="D45" s="38" t="s">
        <v>33</v>
      </c>
      <c r="E45" s="38">
        <v>2</v>
      </c>
      <c r="F45" s="41"/>
      <c r="G45" s="43"/>
      <c r="H45" s="43">
        <f t="shared" si="7"/>
        <v>0</v>
      </c>
      <c r="I45" s="77"/>
      <c r="J45" s="77"/>
      <c r="K45" s="78">
        <f t="shared" si="8"/>
        <v>0</v>
      </c>
      <c r="L45" s="45">
        <f t="shared" si="9"/>
        <v>0</v>
      </c>
      <c r="M45" s="46">
        <f t="shared" si="10"/>
        <v>0</v>
      </c>
      <c r="N45" s="47">
        <f t="shared" si="11"/>
        <v>0</v>
      </c>
      <c r="O45" s="47">
        <f t="shared" si="12"/>
        <v>0</v>
      </c>
      <c r="P45" s="47">
        <f t="shared" si="13"/>
        <v>0</v>
      </c>
    </row>
    <row r="46" spans="1:16" s="26" customFormat="1" ht="30" customHeight="1">
      <c r="A46" s="35">
        <v>31</v>
      </c>
      <c r="B46" s="36" t="s">
        <v>79</v>
      </c>
      <c r="C46" s="37" t="s">
        <v>476</v>
      </c>
      <c r="D46" s="276" t="s">
        <v>33</v>
      </c>
      <c r="E46" s="291">
        <v>1</v>
      </c>
      <c r="F46" s="41"/>
      <c r="G46" s="43"/>
      <c r="H46" s="43">
        <f t="shared" si="7"/>
        <v>0</v>
      </c>
      <c r="I46" s="77"/>
      <c r="J46" s="77"/>
      <c r="K46" s="78">
        <f t="shared" si="8"/>
        <v>0</v>
      </c>
      <c r="L46" s="45">
        <f t="shared" si="9"/>
        <v>0</v>
      </c>
      <c r="M46" s="46">
        <f t="shared" si="10"/>
        <v>0</v>
      </c>
      <c r="N46" s="47">
        <f t="shared" si="11"/>
        <v>0</v>
      </c>
      <c r="O46" s="47">
        <f t="shared" si="12"/>
        <v>0</v>
      </c>
      <c r="P46" s="47">
        <f t="shared" si="13"/>
        <v>0</v>
      </c>
    </row>
    <row r="47" spans="1:16" s="26" customFormat="1" ht="30" customHeight="1">
      <c r="A47" s="35">
        <v>32</v>
      </c>
      <c r="B47" s="36" t="s">
        <v>79</v>
      </c>
      <c r="C47" s="37" t="s">
        <v>477</v>
      </c>
      <c r="D47" s="276" t="s">
        <v>33</v>
      </c>
      <c r="E47" s="291">
        <v>1</v>
      </c>
      <c r="F47" s="41"/>
      <c r="G47" s="43"/>
      <c r="H47" s="43">
        <f t="shared" si="7"/>
        <v>0</v>
      </c>
      <c r="I47" s="77"/>
      <c r="J47" s="77"/>
      <c r="K47" s="78">
        <f t="shared" si="8"/>
        <v>0</v>
      </c>
      <c r="L47" s="45">
        <f t="shared" si="9"/>
        <v>0</v>
      </c>
      <c r="M47" s="46">
        <f t="shared" si="10"/>
        <v>0</v>
      </c>
      <c r="N47" s="47">
        <f t="shared" si="11"/>
        <v>0</v>
      </c>
      <c r="O47" s="47">
        <f t="shared" si="12"/>
        <v>0</v>
      </c>
      <c r="P47" s="47">
        <f t="shared" si="13"/>
        <v>0</v>
      </c>
    </row>
    <row r="48" spans="1:16" s="26" customFormat="1" ht="26.25" customHeight="1">
      <c r="A48" s="35">
        <v>33</v>
      </c>
      <c r="B48" s="36" t="s">
        <v>79</v>
      </c>
      <c r="C48" s="37" t="s">
        <v>478</v>
      </c>
      <c r="D48" s="276" t="s">
        <v>33</v>
      </c>
      <c r="E48" s="291">
        <v>2</v>
      </c>
      <c r="F48" s="41"/>
      <c r="G48" s="43"/>
      <c r="H48" s="43">
        <f t="shared" si="7"/>
        <v>0</v>
      </c>
      <c r="I48" s="77"/>
      <c r="J48" s="77"/>
      <c r="K48" s="78">
        <f t="shared" si="8"/>
        <v>0</v>
      </c>
      <c r="L48" s="45">
        <f t="shared" si="9"/>
        <v>0</v>
      </c>
      <c r="M48" s="46">
        <f t="shared" si="10"/>
        <v>0</v>
      </c>
      <c r="N48" s="47">
        <f t="shared" si="11"/>
        <v>0</v>
      </c>
      <c r="O48" s="47">
        <f t="shared" si="12"/>
        <v>0</v>
      </c>
      <c r="P48" s="47">
        <f t="shared" si="13"/>
        <v>0</v>
      </c>
    </row>
    <row r="49" spans="1:16" s="26" customFormat="1" ht="34.5" customHeight="1">
      <c r="A49" s="35">
        <v>34</v>
      </c>
      <c r="B49" s="36" t="s">
        <v>79</v>
      </c>
      <c r="C49" s="37" t="s">
        <v>479</v>
      </c>
      <c r="D49" s="276" t="s">
        <v>33</v>
      </c>
      <c r="E49" s="291">
        <v>2</v>
      </c>
      <c r="F49" s="41"/>
      <c r="G49" s="42"/>
      <c r="H49" s="43">
        <f t="shared" si="7"/>
        <v>0</v>
      </c>
      <c r="I49" s="42"/>
      <c r="J49" s="42"/>
      <c r="K49" s="45">
        <f t="shared" si="8"/>
        <v>0</v>
      </c>
      <c r="L49" s="45">
        <f t="shared" si="9"/>
        <v>0</v>
      </c>
      <c r="M49" s="46">
        <f t="shared" si="10"/>
        <v>0</v>
      </c>
      <c r="N49" s="47">
        <f t="shared" si="11"/>
        <v>0</v>
      </c>
      <c r="O49" s="47">
        <f t="shared" si="12"/>
        <v>0</v>
      </c>
      <c r="P49" s="47">
        <f t="shared" si="13"/>
        <v>0</v>
      </c>
    </row>
    <row r="50" spans="1:16" s="26" customFormat="1" ht="29.25" customHeight="1">
      <c r="A50" s="35">
        <v>35</v>
      </c>
      <c r="B50" s="36" t="s">
        <v>79</v>
      </c>
      <c r="C50" s="37" t="s">
        <v>480</v>
      </c>
      <c r="D50" s="276" t="s">
        <v>33</v>
      </c>
      <c r="E50" s="291">
        <v>1</v>
      </c>
      <c r="F50" s="41"/>
      <c r="G50" s="42"/>
      <c r="H50" s="43">
        <f t="shared" si="7"/>
        <v>0</v>
      </c>
      <c r="I50" s="42"/>
      <c r="J50" s="42"/>
      <c r="K50" s="45">
        <f t="shared" si="8"/>
        <v>0</v>
      </c>
      <c r="L50" s="45">
        <f t="shared" si="9"/>
        <v>0</v>
      </c>
      <c r="M50" s="46">
        <f t="shared" si="10"/>
        <v>0</v>
      </c>
      <c r="N50" s="47">
        <f t="shared" si="11"/>
        <v>0</v>
      </c>
      <c r="O50" s="47">
        <f t="shared" si="12"/>
        <v>0</v>
      </c>
      <c r="P50" s="47">
        <f t="shared" si="13"/>
        <v>0</v>
      </c>
    </row>
    <row r="51" spans="1:16" s="26" customFormat="1" ht="33" customHeight="1">
      <c r="A51" s="35">
        <v>36</v>
      </c>
      <c r="B51" s="36" t="s">
        <v>79</v>
      </c>
      <c r="C51" s="37" t="s">
        <v>481</v>
      </c>
      <c r="D51" s="276" t="s">
        <v>33</v>
      </c>
      <c r="E51" s="291">
        <v>1</v>
      </c>
      <c r="F51" s="41"/>
      <c r="G51" s="42"/>
      <c r="H51" s="43">
        <f t="shared" si="7"/>
        <v>0</v>
      </c>
      <c r="I51" s="42"/>
      <c r="J51" s="42"/>
      <c r="K51" s="45">
        <f t="shared" si="8"/>
        <v>0</v>
      </c>
      <c r="L51" s="45">
        <f t="shared" si="9"/>
        <v>0</v>
      </c>
      <c r="M51" s="46">
        <f t="shared" si="10"/>
        <v>0</v>
      </c>
      <c r="N51" s="47">
        <f t="shared" si="11"/>
        <v>0</v>
      </c>
      <c r="O51" s="47">
        <f t="shared" si="12"/>
        <v>0</v>
      </c>
      <c r="P51" s="47">
        <f t="shared" si="13"/>
        <v>0</v>
      </c>
    </row>
    <row r="52" spans="1:16" s="26" customFormat="1" ht="27" customHeight="1">
      <c r="A52" s="35">
        <v>37</v>
      </c>
      <c r="B52" s="36" t="s">
        <v>79</v>
      </c>
      <c r="C52" s="37" t="s">
        <v>482</v>
      </c>
      <c r="D52" s="276" t="s">
        <v>33</v>
      </c>
      <c r="E52" s="291">
        <v>1</v>
      </c>
      <c r="F52" s="41"/>
      <c r="G52" s="42"/>
      <c r="H52" s="43">
        <f t="shared" si="7"/>
        <v>0</v>
      </c>
      <c r="I52" s="42"/>
      <c r="J52" s="42"/>
      <c r="K52" s="45">
        <f t="shared" si="8"/>
        <v>0</v>
      </c>
      <c r="L52" s="45">
        <f t="shared" si="9"/>
        <v>0</v>
      </c>
      <c r="M52" s="46">
        <f t="shared" si="10"/>
        <v>0</v>
      </c>
      <c r="N52" s="47">
        <f t="shared" si="11"/>
        <v>0</v>
      </c>
      <c r="O52" s="47">
        <f t="shared" si="12"/>
        <v>0</v>
      </c>
      <c r="P52" s="47">
        <f t="shared" si="13"/>
        <v>0</v>
      </c>
    </row>
    <row r="53" spans="1:16" s="26" customFormat="1" ht="21" customHeight="1">
      <c r="A53" s="35">
        <v>38</v>
      </c>
      <c r="B53" s="36" t="s">
        <v>79</v>
      </c>
      <c r="C53" s="37" t="s">
        <v>483</v>
      </c>
      <c r="D53" s="276" t="s">
        <v>33</v>
      </c>
      <c r="E53" s="291">
        <v>1</v>
      </c>
      <c r="F53" s="41"/>
      <c r="G53" s="42"/>
      <c r="H53" s="43">
        <f t="shared" si="7"/>
        <v>0</v>
      </c>
      <c r="I53" s="42"/>
      <c r="J53" s="42"/>
      <c r="K53" s="45">
        <f t="shared" si="8"/>
        <v>0</v>
      </c>
      <c r="L53" s="45">
        <f t="shared" si="9"/>
        <v>0</v>
      </c>
      <c r="M53" s="46">
        <f t="shared" si="10"/>
        <v>0</v>
      </c>
      <c r="N53" s="47">
        <f t="shared" si="11"/>
        <v>0</v>
      </c>
      <c r="O53" s="47">
        <f t="shared" si="12"/>
        <v>0</v>
      </c>
      <c r="P53" s="47">
        <f t="shared" si="13"/>
        <v>0</v>
      </c>
    </row>
    <row r="54" spans="1:16" s="25" customFormat="1" ht="21" customHeight="1">
      <c r="A54" s="35">
        <v>39</v>
      </c>
      <c r="B54" s="36" t="s">
        <v>79</v>
      </c>
      <c r="C54" s="92" t="s">
        <v>484</v>
      </c>
      <c r="D54" s="276" t="s">
        <v>33</v>
      </c>
      <c r="E54" s="291">
        <v>1</v>
      </c>
      <c r="F54" s="41"/>
      <c r="G54" s="42"/>
      <c r="H54" s="43">
        <f t="shared" si="7"/>
        <v>0</v>
      </c>
      <c r="I54" s="42"/>
      <c r="J54" s="42"/>
      <c r="K54" s="45">
        <f t="shared" si="8"/>
        <v>0</v>
      </c>
      <c r="L54" s="45">
        <f t="shared" si="9"/>
        <v>0</v>
      </c>
      <c r="M54" s="46">
        <f t="shared" si="10"/>
        <v>0</v>
      </c>
      <c r="N54" s="47">
        <f t="shared" si="11"/>
        <v>0</v>
      </c>
      <c r="O54" s="47">
        <f t="shared" si="12"/>
        <v>0</v>
      </c>
      <c r="P54" s="47">
        <f t="shared" si="13"/>
        <v>0</v>
      </c>
    </row>
    <row r="55" spans="1:16" s="25" customFormat="1" ht="18.75" customHeight="1">
      <c r="A55" s="35">
        <v>40</v>
      </c>
      <c r="B55" s="36" t="s">
        <v>79</v>
      </c>
      <c r="C55" s="92" t="s">
        <v>485</v>
      </c>
      <c r="D55" s="276" t="s">
        <v>33</v>
      </c>
      <c r="E55" s="291">
        <v>1</v>
      </c>
      <c r="F55" s="41"/>
      <c r="G55" s="42"/>
      <c r="H55" s="43">
        <f t="shared" si="7"/>
        <v>0</v>
      </c>
      <c r="I55" s="42"/>
      <c r="J55" s="42"/>
      <c r="K55" s="45">
        <f t="shared" si="8"/>
        <v>0</v>
      </c>
      <c r="L55" s="45">
        <f t="shared" si="9"/>
        <v>0</v>
      </c>
      <c r="M55" s="46">
        <f t="shared" si="10"/>
        <v>0</v>
      </c>
      <c r="N55" s="47">
        <f t="shared" si="11"/>
        <v>0</v>
      </c>
      <c r="O55" s="47">
        <f t="shared" si="12"/>
        <v>0</v>
      </c>
      <c r="P55" s="47">
        <f t="shared" si="13"/>
        <v>0</v>
      </c>
    </row>
    <row r="56" spans="1:16" s="25" customFormat="1" ht="21" customHeight="1">
      <c r="A56" s="35">
        <v>41</v>
      </c>
      <c r="B56" s="36" t="s">
        <v>79</v>
      </c>
      <c r="C56" s="92" t="s">
        <v>486</v>
      </c>
      <c r="D56" s="276" t="s">
        <v>33</v>
      </c>
      <c r="E56" s="291">
        <v>1</v>
      </c>
      <c r="F56" s="41"/>
      <c r="G56" s="42"/>
      <c r="H56" s="43">
        <f t="shared" si="7"/>
        <v>0</v>
      </c>
      <c r="I56" s="42"/>
      <c r="J56" s="42"/>
      <c r="K56" s="45">
        <f t="shared" si="8"/>
        <v>0</v>
      </c>
      <c r="L56" s="45">
        <f t="shared" si="9"/>
        <v>0</v>
      </c>
      <c r="M56" s="46">
        <f t="shared" si="10"/>
        <v>0</v>
      </c>
      <c r="N56" s="47">
        <f t="shared" si="11"/>
        <v>0</v>
      </c>
      <c r="O56" s="47">
        <f t="shared" si="12"/>
        <v>0</v>
      </c>
      <c r="P56" s="47">
        <f t="shared" si="13"/>
        <v>0</v>
      </c>
    </row>
    <row r="57" spans="1:16" s="25" customFormat="1" ht="30.75" customHeight="1">
      <c r="A57" s="35">
        <v>42</v>
      </c>
      <c r="B57" s="36" t="s">
        <v>79</v>
      </c>
      <c r="C57" s="216" t="s">
        <v>458</v>
      </c>
      <c r="D57" s="36" t="s">
        <v>36</v>
      </c>
      <c r="E57" s="36">
        <v>25</v>
      </c>
      <c r="F57" s="76"/>
      <c r="G57" s="70"/>
      <c r="H57" s="43">
        <f t="shared" si="7"/>
        <v>0</v>
      </c>
      <c r="I57" s="77"/>
      <c r="J57" s="42"/>
      <c r="K57" s="78">
        <f t="shared" si="8"/>
        <v>0</v>
      </c>
      <c r="L57" s="45">
        <f t="shared" si="9"/>
        <v>0</v>
      </c>
      <c r="M57" s="46">
        <f t="shared" si="10"/>
        <v>0</v>
      </c>
      <c r="N57" s="47">
        <f t="shared" si="11"/>
        <v>0</v>
      </c>
      <c r="O57" s="47">
        <f t="shared" si="12"/>
        <v>0</v>
      </c>
      <c r="P57" s="47">
        <f t="shared" si="13"/>
        <v>0</v>
      </c>
    </row>
    <row r="58" spans="1:16" s="25" customFormat="1" ht="30.75" customHeight="1">
      <c r="A58" s="35">
        <v>43</v>
      </c>
      <c r="B58" s="36" t="s">
        <v>79</v>
      </c>
      <c r="C58" s="216" t="s">
        <v>459</v>
      </c>
      <c r="D58" s="36" t="s">
        <v>36</v>
      </c>
      <c r="E58" s="291">
        <v>50</v>
      </c>
      <c r="F58" s="76"/>
      <c r="G58" s="70"/>
      <c r="H58" s="43">
        <f aca="true" t="shared" si="14" ref="H58:H65">ROUND(F58*G58,2)</f>
        <v>0</v>
      </c>
      <c r="I58" s="77"/>
      <c r="J58" s="42"/>
      <c r="K58" s="78">
        <f aca="true" t="shared" si="15" ref="K58:K65">SUM(H58:J58)</f>
        <v>0</v>
      </c>
      <c r="L58" s="45">
        <f aca="true" t="shared" si="16" ref="L58:L65">ROUND(E58*F58,2)</f>
        <v>0</v>
      </c>
      <c r="M58" s="46">
        <f aca="true" t="shared" si="17" ref="M58:M65">ROUND(E58*H58,2)</f>
        <v>0</v>
      </c>
      <c r="N58" s="47">
        <f aca="true" t="shared" si="18" ref="N58:N65">ROUND(E58*I58,2)</f>
        <v>0</v>
      </c>
      <c r="O58" s="47">
        <f aca="true" t="shared" si="19" ref="O58:O65">ROUND(E58*J58,2)</f>
        <v>0</v>
      </c>
      <c r="P58" s="47">
        <f aca="true" t="shared" si="20" ref="P58:P65">SUM(M58:O58)</f>
        <v>0</v>
      </c>
    </row>
    <row r="59" spans="1:16" s="25" customFormat="1" ht="30.75" customHeight="1">
      <c r="A59" s="35">
        <v>44</v>
      </c>
      <c r="B59" s="36" t="s">
        <v>79</v>
      </c>
      <c r="C59" s="216" t="s">
        <v>460</v>
      </c>
      <c r="D59" s="36" t="s">
        <v>36</v>
      </c>
      <c r="E59" s="291">
        <v>50</v>
      </c>
      <c r="F59" s="76"/>
      <c r="G59" s="70"/>
      <c r="H59" s="43">
        <f t="shared" si="14"/>
        <v>0</v>
      </c>
      <c r="I59" s="77"/>
      <c r="J59" s="42"/>
      <c r="K59" s="78">
        <f t="shared" si="15"/>
        <v>0</v>
      </c>
      <c r="L59" s="45">
        <f t="shared" si="16"/>
        <v>0</v>
      </c>
      <c r="M59" s="46">
        <f t="shared" si="17"/>
        <v>0</v>
      </c>
      <c r="N59" s="47">
        <f t="shared" si="18"/>
        <v>0</v>
      </c>
      <c r="O59" s="47">
        <f t="shared" si="19"/>
        <v>0</v>
      </c>
      <c r="P59" s="47">
        <f t="shared" si="20"/>
        <v>0</v>
      </c>
    </row>
    <row r="60" spans="1:16" s="25" customFormat="1" ht="30.75" customHeight="1">
      <c r="A60" s="35">
        <v>45</v>
      </c>
      <c r="B60" s="36" t="s">
        <v>79</v>
      </c>
      <c r="C60" s="216" t="s">
        <v>461</v>
      </c>
      <c r="D60" s="36" t="s">
        <v>36</v>
      </c>
      <c r="E60" s="291">
        <v>70</v>
      </c>
      <c r="F60" s="76"/>
      <c r="G60" s="70"/>
      <c r="H60" s="43">
        <f t="shared" si="14"/>
        <v>0</v>
      </c>
      <c r="I60" s="77"/>
      <c r="J60" s="42"/>
      <c r="K60" s="78">
        <f t="shared" si="15"/>
        <v>0</v>
      </c>
      <c r="L60" s="45">
        <f t="shared" si="16"/>
        <v>0</v>
      </c>
      <c r="M60" s="46">
        <f t="shared" si="17"/>
        <v>0</v>
      </c>
      <c r="N60" s="47">
        <f t="shared" si="18"/>
        <v>0</v>
      </c>
      <c r="O60" s="47">
        <f t="shared" si="19"/>
        <v>0</v>
      </c>
      <c r="P60" s="47">
        <f t="shared" si="20"/>
        <v>0</v>
      </c>
    </row>
    <row r="61" spans="1:16" s="25" customFormat="1" ht="30.75" customHeight="1">
      <c r="A61" s="35">
        <v>46</v>
      </c>
      <c r="B61" s="36" t="s">
        <v>79</v>
      </c>
      <c r="C61" s="216" t="s">
        <v>487</v>
      </c>
      <c r="D61" s="36" t="s">
        <v>36</v>
      </c>
      <c r="E61" s="291">
        <v>140</v>
      </c>
      <c r="F61" s="76"/>
      <c r="G61" s="70"/>
      <c r="H61" s="43">
        <f t="shared" si="14"/>
        <v>0</v>
      </c>
      <c r="I61" s="77"/>
      <c r="J61" s="42"/>
      <c r="K61" s="78">
        <f t="shared" si="15"/>
        <v>0</v>
      </c>
      <c r="L61" s="45">
        <f t="shared" si="16"/>
        <v>0</v>
      </c>
      <c r="M61" s="46">
        <f t="shared" si="17"/>
        <v>0</v>
      </c>
      <c r="N61" s="47">
        <f t="shared" si="18"/>
        <v>0</v>
      </c>
      <c r="O61" s="47">
        <f t="shared" si="19"/>
        <v>0</v>
      </c>
      <c r="P61" s="47">
        <f t="shared" si="20"/>
        <v>0</v>
      </c>
    </row>
    <row r="62" spans="1:16" s="25" customFormat="1" ht="30.75" customHeight="1">
      <c r="A62" s="35">
        <v>47</v>
      </c>
      <c r="B62" s="36" t="s">
        <v>79</v>
      </c>
      <c r="C62" s="216" t="s">
        <v>488</v>
      </c>
      <c r="D62" s="36" t="s">
        <v>36</v>
      </c>
      <c r="E62" s="291">
        <v>25</v>
      </c>
      <c r="F62" s="76"/>
      <c r="G62" s="70"/>
      <c r="H62" s="43">
        <f t="shared" si="14"/>
        <v>0</v>
      </c>
      <c r="I62" s="77"/>
      <c r="J62" s="42"/>
      <c r="K62" s="78">
        <f t="shared" si="15"/>
        <v>0</v>
      </c>
      <c r="L62" s="45">
        <f t="shared" si="16"/>
        <v>0</v>
      </c>
      <c r="M62" s="46">
        <f t="shared" si="17"/>
        <v>0</v>
      </c>
      <c r="N62" s="47">
        <f t="shared" si="18"/>
        <v>0</v>
      </c>
      <c r="O62" s="47">
        <f t="shared" si="19"/>
        <v>0</v>
      </c>
      <c r="P62" s="47">
        <f t="shared" si="20"/>
        <v>0</v>
      </c>
    </row>
    <row r="63" spans="1:16" s="25" customFormat="1" ht="30.75" customHeight="1">
      <c r="A63" s="35">
        <v>48</v>
      </c>
      <c r="B63" s="36" t="s">
        <v>79</v>
      </c>
      <c r="C63" s="216" t="s">
        <v>489</v>
      </c>
      <c r="D63" s="36" t="s">
        <v>36</v>
      </c>
      <c r="E63" s="291">
        <v>25</v>
      </c>
      <c r="F63" s="76"/>
      <c r="G63" s="70"/>
      <c r="H63" s="43">
        <f t="shared" si="14"/>
        <v>0</v>
      </c>
      <c r="I63" s="77"/>
      <c r="J63" s="42"/>
      <c r="K63" s="78">
        <f t="shared" si="15"/>
        <v>0</v>
      </c>
      <c r="L63" s="45">
        <f t="shared" si="16"/>
        <v>0</v>
      </c>
      <c r="M63" s="46">
        <f t="shared" si="17"/>
        <v>0</v>
      </c>
      <c r="N63" s="47">
        <f t="shared" si="18"/>
        <v>0</v>
      </c>
      <c r="O63" s="47">
        <f t="shared" si="19"/>
        <v>0</v>
      </c>
      <c r="P63" s="47">
        <f t="shared" si="20"/>
        <v>0</v>
      </c>
    </row>
    <row r="64" spans="1:16" s="25" customFormat="1" ht="30.75" customHeight="1">
      <c r="A64" s="35">
        <v>49</v>
      </c>
      <c r="B64" s="36" t="s">
        <v>79</v>
      </c>
      <c r="C64" s="216" t="s">
        <v>490</v>
      </c>
      <c r="D64" s="36" t="s">
        <v>36</v>
      </c>
      <c r="E64" s="291">
        <v>200</v>
      </c>
      <c r="F64" s="76"/>
      <c r="G64" s="70"/>
      <c r="H64" s="43">
        <f t="shared" si="14"/>
        <v>0</v>
      </c>
      <c r="I64" s="77"/>
      <c r="J64" s="42"/>
      <c r="K64" s="78">
        <f t="shared" si="15"/>
        <v>0</v>
      </c>
      <c r="L64" s="45">
        <f t="shared" si="16"/>
        <v>0</v>
      </c>
      <c r="M64" s="46">
        <f t="shared" si="17"/>
        <v>0</v>
      </c>
      <c r="N64" s="47">
        <f t="shared" si="18"/>
        <v>0</v>
      </c>
      <c r="O64" s="47">
        <f t="shared" si="19"/>
        <v>0</v>
      </c>
      <c r="P64" s="47">
        <f t="shared" si="20"/>
        <v>0</v>
      </c>
    </row>
    <row r="65" spans="1:16" s="25" customFormat="1" ht="30.75" customHeight="1">
      <c r="A65" s="35">
        <v>50</v>
      </c>
      <c r="B65" s="36" t="s">
        <v>79</v>
      </c>
      <c r="C65" s="216" t="s">
        <v>491</v>
      </c>
      <c r="D65" s="36" t="s">
        <v>36</v>
      </c>
      <c r="E65" s="291">
        <v>40</v>
      </c>
      <c r="F65" s="76"/>
      <c r="G65" s="70"/>
      <c r="H65" s="43">
        <f t="shared" si="14"/>
        <v>0</v>
      </c>
      <c r="I65" s="77"/>
      <c r="J65" s="42"/>
      <c r="K65" s="78">
        <f t="shared" si="15"/>
        <v>0</v>
      </c>
      <c r="L65" s="45">
        <f t="shared" si="16"/>
        <v>0</v>
      </c>
      <c r="M65" s="46">
        <f t="shared" si="17"/>
        <v>0</v>
      </c>
      <c r="N65" s="47">
        <f t="shared" si="18"/>
        <v>0</v>
      </c>
      <c r="O65" s="47">
        <f t="shared" si="19"/>
        <v>0</v>
      </c>
      <c r="P65" s="47">
        <f t="shared" si="20"/>
        <v>0</v>
      </c>
    </row>
    <row r="66" spans="1:16" s="25" customFormat="1" ht="30.75" customHeight="1">
      <c r="A66" s="35">
        <v>51</v>
      </c>
      <c r="B66" s="36" t="s">
        <v>79</v>
      </c>
      <c r="C66" s="216" t="s">
        <v>492</v>
      </c>
      <c r="D66" s="36" t="s">
        <v>36</v>
      </c>
      <c r="E66" s="291">
        <v>125</v>
      </c>
      <c r="F66" s="76"/>
      <c r="G66" s="70"/>
      <c r="H66" s="43">
        <f aca="true" t="shared" si="21" ref="H66:H76">ROUND(F66*G66,2)</f>
        <v>0</v>
      </c>
      <c r="I66" s="77"/>
      <c r="J66" s="42"/>
      <c r="K66" s="78">
        <f aca="true" t="shared" si="22" ref="K66:K76">SUM(H66:J66)</f>
        <v>0</v>
      </c>
      <c r="L66" s="45">
        <f aca="true" t="shared" si="23" ref="L66:L76">ROUND(E66*F66,2)</f>
        <v>0</v>
      </c>
      <c r="M66" s="46">
        <f aca="true" t="shared" si="24" ref="M66:M76">ROUND(E66*H66,2)</f>
        <v>0</v>
      </c>
      <c r="N66" s="47">
        <f aca="true" t="shared" si="25" ref="N66:N76">ROUND(E66*I66,2)</f>
        <v>0</v>
      </c>
      <c r="O66" s="47">
        <f aca="true" t="shared" si="26" ref="O66:O76">ROUND(E66*J66,2)</f>
        <v>0</v>
      </c>
      <c r="P66" s="47">
        <f aca="true" t="shared" si="27" ref="P66:P76">SUM(M66:O66)</f>
        <v>0</v>
      </c>
    </row>
    <row r="67" spans="1:16" s="25" customFormat="1" ht="30.75" customHeight="1">
      <c r="A67" s="35">
        <v>52</v>
      </c>
      <c r="B67" s="36" t="s">
        <v>79</v>
      </c>
      <c r="C67" s="216" t="s">
        <v>493</v>
      </c>
      <c r="D67" s="36" t="s">
        <v>36</v>
      </c>
      <c r="E67" s="291">
        <v>25</v>
      </c>
      <c r="F67" s="76"/>
      <c r="G67" s="70"/>
      <c r="H67" s="43">
        <f t="shared" si="21"/>
        <v>0</v>
      </c>
      <c r="I67" s="77"/>
      <c r="J67" s="42"/>
      <c r="K67" s="78">
        <f t="shared" si="22"/>
        <v>0</v>
      </c>
      <c r="L67" s="45">
        <f t="shared" si="23"/>
        <v>0</v>
      </c>
      <c r="M67" s="46">
        <f t="shared" si="24"/>
        <v>0</v>
      </c>
      <c r="N67" s="47">
        <f t="shared" si="25"/>
        <v>0</v>
      </c>
      <c r="O67" s="47">
        <f t="shared" si="26"/>
        <v>0</v>
      </c>
      <c r="P67" s="47">
        <f t="shared" si="27"/>
        <v>0</v>
      </c>
    </row>
    <row r="68" spans="1:16" s="25" customFormat="1" ht="30.75" customHeight="1">
      <c r="A68" s="35">
        <v>53</v>
      </c>
      <c r="B68" s="36" t="s">
        <v>79</v>
      </c>
      <c r="C68" s="216" t="s">
        <v>494</v>
      </c>
      <c r="D68" s="36" t="s">
        <v>36</v>
      </c>
      <c r="E68" s="291">
        <v>47</v>
      </c>
      <c r="F68" s="76"/>
      <c r="G68" s="70"/>
      <c r="H68" s="43">
        <f t="shared" si="21"/>
        <v>0</v>
      </c>
      <c r="I68" s="77"/>
      <c r="J68" s="42"/>
      <c r="K68" s="78">
        <f t="shared" si="22"/>
        <v>0</v>
      </c>
      <c r="L68" s="45">
        <f t="shared" si="23"/>
        <v>0</v>
      </c>
      <c r="M68" s="46">
        <f t="shared" si="24"/>
        <v>0</v>
      </c>
      <c r="N68" s="47">
        <f t="shared" si="25"/>
        <v>0</v>
      </c>
      <c r="O68" s="47">
        <f t="shared" si="26"/>
        <v>0</v>
      </c>
      <c r="P68" s="47">
        <f t="shared" si="27"/>
        <v>0</v>
      </c>
    </row>
    <row r="69" spans="1:16" s="25" customFormat="1" ht="30.75" customHeight="1">
      <c r="A69" s="35">
        <v>54</v>
      </c>
      <c r="B69" s="36" t="s">
        <v>79</v>
      </c>
      <c r="C69" s="216" t="s">
        <v>495</v>
      </c>
      <c r="D69" s="36" t="s">
        <v>36</v>
      </c>
      <c r="E69" s="291">
        <v>110</v>
      </c>
      <c r="F69" s="76"/>
      <c r="G69" s="70"/>
      <c r="H69" s="43">
        <f t="shared" si="21"/>
        <v>0</v>
      </c>
      <c r="I69" s="77"/>
      <c r="J69" s="42"/>
      <c r="K69" s="78">
        <f t="shared" si="22"/>
        <v>0</v>
      </c>
      <c r="L69" s="45">
        <f t="shared" si="23"/>
        <v>0</v>
      </c>
      <c r="M69" s="46">
        <f t="shared" si="24"/>
        <v>0</v>
      </c>
      <c r="N69" s="47">
        <f t="shared" si="25"/>
        <v>0</v>
      </c>
      <c r="O69" s="47">
        <f t="shared" si="26"/>
        <v>0</v>
      </c>
      <c r="P69" s="47">
        <f t="shared" si="27"/>
        <v>0</v>
      </c>
    </row>
    <row r="70" spans="1:16" s="25" customFormat="1" ht="30.75" customHeight="1">
      <c r="A70" s="35">
        <v>55</v>
      </c>
      <c r="B70" s="36" t="s">
        <v>79</v>
      </c>
      <c r="C70" s="216" t="s">
        <v>80</v>
      </c>
      <c r="D70" s="36" t="s">
        <v>36</v>
      </c>
      <c r="E70" s="291">
        <v>375</v>
      </c>
      <c r="F70" s="76"/>
      <c r="G70" s="70"/>
      <c r="H70" s="43">
        <f t="shared" si="21"/>
        <v>0</v>
      </c>
      <c r="I70" s="77"/>
      <c r="J70" s="42"/>
      <c r="K70" s="78">
        <f t="shared" si="22"/>
        <v>0</v>
      </c>
      <c r="L70" s="45">
        <f t="shared" si="23"/>
        <v>0</v>
      </c>
      <c r="M70" s="46">
        <f t="shared" si="24"/>
        <v>0</v>
      </c>
      <c r="N70" s="47">
        <f t="shared" si="25"/>
        <v>0</v>
      </c>
      <c r="O70" s="47">
        <f t="shared" si="26"/>
        <v>0</v>
      </c>
      <c r="P70" s="47">
        <f t="shared" si="27"/>
        <v>0</v>
      </c>
    </row>
    <row r="71" spans="1:16" s="25" customFormat="1" ht="30.75" customHeight="1">
      <c r="A71" s="35">
        <v>56</v>
      </c>
      <c r="B71" s="36" t="s">
        <v>79</v>
      </c>
      <c r="C71" s="216" t="s">
        <v>496</v>
      </c>
      <c r="D71" s="36" t="s">
        <v>36</v>
      </c>
      <c r="E71" s="291">
        <v>2</v>
      </c>
      <c r="F71" s="76"/>
      <c r="G71" s="70"/>
      <c r="H71" s="43">
        <f t="shared" si="21"/>
        <v>0</v>
      </c>
      <c r="I71" s="77"/>
      <c r="J71" s="42"/>
      <c r="K71" s="78">
        <f t="shared" si="22"/>
        <v>0</v>
      </c>
      <c r="L71" s="45">
        <f t="shared" si="23"/>
        <v>0</v>
      </c>
      <c r="M71" s="46">
        <f t="shared" si="24"/>
        <v>0</v>
      </c>
      <c r="N71" s="47">
        <f t="shared" si="25"/>
        <v>0</v>
      </c>
      <c r="O71" s="47">
        <f t="shared" si="26"/>
        <v>0</v>
      </c>
      <c r="P71" s="47">
        <f t="shared" si="27"/>
        <v>0</v>
      </c>
    </row>
    <row r="72" spans="1:16" s="25" customFormat="1" ht="30.75" customHeight="1">
      <c r="A72" s="35">
        <v>57</v>
      </c>
      <c r="B72" s="36" t="s">
        <v>79</v>
      </c>
      <c r="C72" s="216" t="s">
        <v>497</v>
      </c>
      <c r="D72" s="36" t="s">
        <v>36</v>
      </c>
      <c r="E72" s="291">
        <v>40</v>
      </c>
      <c r="F72" s="76"/>
      <c r="G72" s="70"/>
      <c r="H72" s="43">
        <f t="shared" si="21"/>
        <v>0</v>
      </c>
      <c r="I72" s="77"/>
      <c r="J72" s="42"/>
      <c r="K72" s="78">
        <f t="shared" si="22"/>
        <v>0</v>
      </c>
      <c r="L72" s="45">
        <f t="shared" si="23"/>
        <v>0</v>
      </c>
      <c r="M72" s="46">
        <f t="shared" si="24"/>
        <v>0</v>
      </c>
      <c r="N72" s="47">
        <f t="shared" si="25"/>
        <v>0</v>
      </c>
      <c r="O72" s="47">
        <f t="shared" si="26"/>
        <v>0</v>
      </c>
      <c r="P72" s="47">
        <f t="shared" si="27"/>
        <v>0</v>
      </c>
    </row>
    <row r="73" spans="1:16" s="25" customFormat="1" ht="30.75" customHeight="1">
      <c r="A73" s="35">
        <v>58</v>
      </c>
      <c r="B73" s="36" t="s">
        <v>79</v>
      </c>
      <c r="C73" s="216" t="s">
        <v>498</v>
      </c>
      <c r="D73" s="36" t="s">
        <v>36</v>
      </c>
      <c r="E73" s="291">
        <v>175</v>
      </c>
      <c r="F73" s="76"/>
      <c r="G73" s="70"/>
      <c r="H73" s="43">
        <f t="shared" si="21"/>
        <v>0</v>
      </c>
      <c r="I73" s="77"/>
      <c r="J73" s="42"/>
      <c r="K73" s="78">
        <f t="shared" si="22"/>
        <v>0</v>
      </c>
      <c r="L73" s="45">
        <f t="shared" si="23"/>
        <v>0</v>
      </c>
      <c r="M73" s="46">
        <f t="shared" si="24"/>
        <v>0</v>
      </c>
      <c r="N73" s="47">
        <f t="shared" si="25"/>
        <v>0</v>
      </c>
      <c r="O73" s="47">
        <f t="shared" si="26"/>
        <v>0</v>
      </c>
      <c r="P73" s="47">
        <f t="shared" si="27"/>
        <v>0</v>
      </c>
    </row>
    <row r="74" spans="1:16" s="25" customFormat="1" ht="30.75" customHeight="1">
      <c r="A74" s="35">
        <v>59</v>
      </c>
      <c r="B74" s="36" t="s">
        <v>79</v>
      </c>
      <c r="C74" s="216" t="s">
        <v>499</v>
      </c>
      <c r="D74" s="36" t="s">
        <v>36</v>
      </c>
      <c r="E74" s="291">
        <v>290</v>
      </c>
      <c r="F74" s="76"/>
      <c r="G74" s="70"/>
      <c r="H74" s="43">
        <f t="shared" si="21"/>
        <v>0</v>
      </c>
      <c r="I74" s="77"/>
      <c r="J74" s="42"/>
      <c r="K74" s="78">
        <f t="shared" si="22"/>
        <v>0</v>
      </c>
      <c r="L74" s="45">
        <f t="shared" si="23"/>
        <v>0</v>
      </c>
      <c r="M74" s="46">
        <f t="shared" si="24"/>
        <v>0</v>
      </c>
      <c r="N74" s="47">
        <f t="shared" si="25"/>
        <v>0</v>
      </c>
      <c r="O74" s="47">
        <f t="shared" si="26"/>
        <v>0</v>
      </c>
      <c r="P74" s="47">
        <f t="shared" si="27"/>
        <v>0</v>
      </c>
    </row>
    <row r="75" spans="1:16" s="25" customFormat="1" ht="30.75" customHeight="1">
      <c r="A75" s="35">
        <v>60</v>
      </c>
      <c r="B75" s="36" t="s">
        <v>79</v>
      </c>
      <c r="C75" s="216" t="s">
        <v>500</v>
      </c>
      <c r="D75" s="36" t="s">
        <v>36</v>
      </c>
      <c r="E75" s="291">
        <v>130</v>
      </c>
      <c r="F75" s="76"/>
      <c r="G75" s="70"/>
      <c r="H75" s="43">
        <f t="shared" si="21"/>
        <v>0</v>
      </c>
      <c r="I75" s="77"/>
      <c r="J75" s="42"/>
      <c r="K75" s="78">
        <f t="shared" si="22"/>
        <v>0</v>
      </c>
      <c r="L75" s="45">
        <f t="shared" si="23"/>
        <v>0</v>
      </c>
      <c r="M75" s="46">
        <f t="shared" si="24"/>
        <v>0</v>
      </c>
      <c r="N75" s="47">
        <f t="shared" si="25"/>
        <v>0</v>
      </c>
      <c r="O75" s="47">
        <f t="shared" si="26"/>
        <v>0</v>
      </c>
      <c r="P75" s="47">
        <f t="shared" si="27"/>
        <v>0</v>
      </c>
    </row>
    <row r="76" spans="1:16" s="25" customFormat="1" ht="21" customHeight="1">
      <c r="A76" s="35">
        <v>61</v>
      </c>
      <c r="B76" s="36" t="s">
        <v>79</v>
      </c>
      <c r="C76" s="289" t="s">
        <v>473</v>
      </c>
      <c r="D76" s="276" t="s">
        <v>33</v>
      </c>
      <c r="E76" s="276">
        <v>2</v>
      </c>
      <c r="F76" s="41"/>
      <c r="G76" s="43"/>
      <c r="H76" s="43">
        <f t="shared" si="21"/>
        <v>0</v>
      </c>
      <c r="I76" s="77"/>
      <c r="J76" s="77"/>
      <c r="K76" s="78">
        <f t="shared" si="22"/>
        <v>0</v>
      </c>
      <c r="L76" s="45">
        <f t="shared" si="23"/>
        <v>0</v>
      </c>
      <c r="M76" s="46">
        <f t="shared" si="24"/>
        <v>0</v>
      </c>
      <c r="N76" s="47">
        <f t="shared" si="25"/>
        <v>0</v>
      </c>
      <c r="O76" s="47">
        <f t="shared" si="26"/>
        <v>0</v>
      </c>
      <c r="P76" s="47">
        <f t="shared" si="27"/>
        <v>0</v>
      </c>
    </row>
    <row r="77" spans="1:16" s="25" customFormat="1" ht="21" customHeight="1">
      <c r="A77" s="35">
        <v>62</v>
      </c>
      <c r="B77" s="36" t="s">
        <v>79</v>
      </c>
      <c r="C77" s="289" t="s">
        <v>472</v>
      </c>
      <c r="D77" s="276" t="s">
        <v>33</v>
      </c>
      <c r="E77" s="276">
        <v>2</v>
      </c>
      <c r="F77" s="41"/>
      <c r="G77" s="43"/>
      <c r="H77" s="43">
        <f aca="true" t="shared" si="28" ref="H77:H103">ROUND(F77*G77,2)</f>
        <v>0</v>
      </c>
      <c r="I77" s="77"/>
      <c r="J77" s="77"/>
      <c r="K77" s="78">
        <f aca="true" t="shared" si="29" ref="K77:K103">SUM(H77:J77)</f>
        <v>0</v>
      </c>
      <c r="L77" s="45">
        <f aca="true" t="shared" si="30" ref="L77:L103">ROUND(E77*F77,2)</f>
        <v>0</v>
      </c>
      <c r="M77" s="46">
        <f aca="true" t="shared" si="31" ref="M77:M103">ROUND(E77*H77,2)</f>
        <v>0</v>
      </c>
      <c r="N77" s="47">
        <f aca="true" t="shared" si="32" ref="N77:N103">ROUND(E77*I77,2)</f>
        <v>0</v>
      </c>
      <c r="O77" s="47">
        <f aca="true" t="shared" si="33" ref="O77:O103">ROUND(E77*J77,2)</f>
        <v>0</v>
      </c>
      <c r="P77" s="47">
        <f aca="true" t="shared" si="34" ref="P77:P103">SUM(M77:O77)</f>
        <v>0</v>
      </c>
    </row>
    <row r="78" spans="1:16" s="25" customFormat="1" ht="21" customHeight="1">
      <c r="A78" s="35">
        <v>63</v>
      </c>
      <c r="B78" s="36" t="s">
        <v>79</v>
      </c>
      <c r="C78" s="289" t="s">
        <v>471</v>
      </c>
      <c r="D78" s="276" t="s">
        <v>33</v>
      </c>
      <c r="E78" s="276">
        <v>4</v>
      </c>
      <c r="F78" s="41"/>
      <c r="G78" s="43"/>
      <c r="H78" s="43">
        <f t="shared" si="28"/>
        <v>0</v>
      </c>
      <c r="I78" s="77"/>
      <c r="J78" s="77"/>
      <c r="K78" s="78">
        <f t="shared" si="29"/>
        <v>0</v>
      </c>
      <c r="L78" s="45">
        <f t="shared" si="30"/>
        <v>0</v>
      </c>
      <c r="M78" s="46">
        <f t="shared" si="31"/>
        <v>0</v>
      </c>
      <c r="N78" s="47">
        <f t="shared" si="32"/>
        <v>0</v>
      </c>
      <c r="O78" s="47">
        <f t="shared" si="33"/>
        <v>0</v>
      </c>
      <c r="P78" s="47">
        <f t="shared" si="34"/>
        <v>0</v>
      </c>
    </row>
    <row r="79" spans="1:16" s="25" customFormat="1" ht="21" customHeight="1">
      <c r="A79" s="35">
        <v>64</v>
      </c>
      <c r="B79" s="36" t="s">
        <v>79</v>
      </c>
      <c r="C79" s="289" t="s">
        <v>474</v>
      </c>
      <c r="D79" s="276" t="s">
        <v>33</v>
      </c>
      <c r="E79" s="276">
        <v>4</v>
      </c>
      <c r="F79" s="41"/>
      <c r="G79" s="43"/>
      <c r="H79" s="43">
        <f t="shared" si="28"/>
        <v>0</v>
      </c>
      <c r="I79" s="77"/>
      <c r="J79" s="77"/>
      <c r="K79" s="78">
        <f t="shared" si="29"/>
        <v>0</v>
      </c>
      <c r="L79" s="45">
        <f t="shared" si="30"/>
        <v>0</v>
      </c>
      <c r="M79" s="46">
        <f t="shared" si="31"/>
        <v>0</v>
      </c>
      <c r="N79" s="47">
        <f t="shared" si="32"/>
        <v>0</v>
      </c>
      <c r="O79" s="47">
        <f t="shared" si="33"/>
        <v>0</v>
      </c>
      <c r="P79" s="47">
        <f t="shared" si="34"/>
        <v>0</v>
      </c>
    </row>
    <row r="80" spans="1:16" s="25" customFormat="1" ht="30.75" customHeight="1">
      <c r="A80" s="35">
        <v>65</v>
      </c>
      <c r="B80" s="36" t="s">
        <v>79</v>
      </c>
      <c r="C80" s="288" t="s">
        <v>466</v>
      </c>
      <c r="D80" s="38" t="s">
        <v>33</v>
      </c>
      <c r="E80" s="38">
        <v>6</v>
      </c>
      <c r="F80" s="76"/>
      <c r="G80" s="70"/>
      <c r="H80" s="43">
        <f t="shared" si="28"/>
        <v>0</v>
      </c>
      <c r="I80" s="77"/>
      <c r="J80" s="77"/>
      <c r="K80" s="78">
        <f t="shared" si="29"/>
        <v>0</v>
      </c>
      <c r="L80" s="45">
        <f t="shared" si="30"/>
        <v>0</v>
      </c>
      <c r="M80" s="46">
        <f t="shared" si="31"/>
        <v>0</v>
      </c>
      <c r="N80" s="47">
        <f t="shared" si="32"/>
        <v>0</v>
      </c>
      <c r="O80" s="47">
        <f t="shared" si="33"/>
        <v>0</v>
      </c>
      <c r="P80" s="47">
        <f t="shared" si="34"/>
        <v>0</v>
      </c>
    </row>
    <row r="81" spans="1:16" s="25" customFormat="1" ht="30.75" customHeight="1">
      <c r="A81" s="35">
        <v>66</v>
      </c>
      <c r="B81" s="36" t="s">
        <v>79</v>
      </c>
      <c r="C81" s="288" t="s">
        <v>467</v>
      </c>
      <c r="D81" s="38" t="s">
        <v>33</v>
      </c>
      <c r="E81" s="38">
        <v>6</v>
      </c>
      <c r="F81" s="76"/>
      <c r="G81" s="70"/>
      <c r="H81" s="43">
        <f t="shared" si="28"/>
        <v>0</v>
      </c>
      <c r="I81" s="77"/>
      <c r="J81" s="77"/>
      <c r="K81" s="78">
        <f t="shared" si="29"/>
        <v>0</v>
      </c>
      <c r="L81" s="45">
        <f t="shared" si="30"/>
        <v>0</v>
      </c>
      <c r="M81" s="46">
        <f t="shared" si="31"/>
        <v>0</v>
      </c>
      <c r="N81" s="47">
        <f t="shared" si="32"/>
        <v>0</v>
      </c>
      <c r="O81" s="47">
        <f t="shared" si="33"/>
        <v>0</v>
      </c>
      <c r="P81" s="47">
        <f t="shared" si="34"/>
        <v>0</v>
      </c>
    </row>
    <row r="82" spans="1:16" s="25" customFormat="1" ht="30.75" customHeight="1">
      <c r="A82" s="35">
        <v>67</v>
      </c>
      <c r="B82" s="36" t="s">
        <v>79</v>
      </c>
      <c r="C82" s="288" t="s">
        <v>468</v>
      </c>
      <c r="D82" s="38" t="s">
        <v>33</v>
      </c>
      <c r="E82" s="38">
        <v>2</v>
      </c>
      <c r="F82" s="76"/>
      <c r="G82" s="70"/>
      <c r="H82" s="43">
        <f t="shared" si="28"/>
        <v>0</v>
      </c>
      <c r="I82" s="77"/>
      <c r="J82" s="77"/>
      <c r="K82" s="78">
        <f t="shared" si="29"/>
        <v>0</v>
      </c>
      <c r="L82" s="45">
        <f t="shared" si="30"/>
        <v>0</v>
      </c>
      <c r="M82" s="46">
        <f t="shared" si="31"/>
        <v>0</v>
      </c>
      <c r="N82" s="47">
        <f t="shared" si="32"/>
        <v>0</v>
      </c>
      <c r="O82" s="47">
        <f t="shared" si="33"/>
        <v>0</v>
      </c>
      <c r="P82" s="47">
        <f t="shared" si="34"/>
        <v>0</v>
      </c>
    </row>
    <row r="83" spans="1:16" s="25" customFormat="1" ht="30.75" customHeight="1">
      <c r="A83" s="35">
        <v>68</v>
      </c>
      <c r="B83" s="36" t="s">
        <v>79</v>
      </c>
      <c r="C83" s="288" t="s">
        <v>469</v>
      </c>
      <c r="D83" s="38" t="s">
        <v>33</v>
      </c>
      <c r="E83" s="38">
        <v>2</v>
      </c>
      <c r="F83" s="76"/>
      <c r="G83" s="70"/>
      <c r="H83" s="43">
        <f t="shared" si="28"/>
        <v>0</v>
      </c>
      <c r="I83" s="77"/>
      <c r="J83" s="77"/>
      <c r="K83" s="78">
        <f t="shared" si="29"/>
        <v>0</v>
      </c>
      <c r="L83" s="45">
        <f t="shared" si="30"/>
        <v>0</v>
      </c>
      <c r="M83" s="46">
        <f t="shared" si="31"/>
        <v>0</v>
      </c>
      <c r="N83" s="47">
        <f t="shared" si="32"/>
        <v>0</v>
      </c>
      <c r="O83" s="47">
        <f t="shared" si="33"/>
        <v>0</v>
      </c>
      <c r="P83" s="47">
        <f t="shared" si="34"/>
        <v>0</v>
      </c>
    </row>
    <row r="84" spans="1:16" s="25" customFormat="1" ht="30.75" customHeight="1">
      <c r="A84" s="35">
        <v>69</v>
      </c>
      <c r="B84" s="36" t="s">
        <v>79</v>
      </c>
      <c r="C84" s="288" t="s">
        <v>470</v>
      </c>
      <c r="D84" s="38" t="s">
        <v>33</v>
      </c>
      <c r="E84" s="38">
        <v>16</v>
      </c>
      <c r="F84" s="76"/>
      <c r="G84" s="70"/>
      <c r="H84" s="43">
        <f t="shared" si="28"/>
        <v>0</v>
      </c>
      <c r="I84" s="77"/>
      <c r="J84" s="77"/>
      <c r="K84" s="78">
        <f t="shared" si="29"/>
        <v>0</v>
      </c>
      <c r="L84" s="45">
        <f t="shared" si="30"/>
        <v>0</v>
      </c>
      <c r="M84" s="46">
        <f t="shared" si="31"/>
        <v>0</v>
      </c>
      <c r="N84" s="47">
        <f t="shared" si="32"/>
        <v>0</v>
      </c>
      <c r="O84" s="47">
        <f t="shared" si="33"/>
        <v>0</v>
      </c>
      <c r="P84" s="47">
        <f t="shared" si="34"/>
        <v>0</v>
      </c>
    </row>
    <row r="85" spans="1:16" s="25" customFormat="1" ht="30.75" customHeight="1">
      <c r="A85" s="35">
        <v>70</v>
      </c>
      <c r="B85" s="36" t="s">
        <v>79</v>
      </c>
      <c r="C85" s="92" t="s">
        <v>502</v>
      </c>
      <c r="D85" s="90" t="s">
        <v>36</v>
      </c>
      <c r="E85" s="90">
        <v>5</v>
      </c>
      <c r="F85" s="41"/>
      <c r="G85" s="70"/>
      <c r="H85" s="43">
        <f t="shared" si="28"/>
        <v>0</v>
      </c>
      <c r="I85" s="44"/>
      <c r="J85" s="44"/>
      <c r="K85" s="45">
        <f t="shared" si="29"/>
        <v>0</v>
      </c>
      <c r="L85" s="45">
        <f t="shared" si="30"/>
        <v>0</v>
      </c>
      <c r="M85" s="46">
        <f t="shared" si="31"/>
        <v>0</v>
      </c>
      <c r="N85" s="47">
        <f t="shared" si="32"/>
        <v>0</v>
      </c>
      <c r="O85" s="47">
        <f t="shared" si="33"/>
        <v>0</v>
      </c>
      <c r="P85" s="47">
        <f t="shared" si="34"/>
        <v>0</v>
      </c>
    </row>
    <row r="86" spans="1:16" s="25" customFormat="1" ht="30.75" customHeight="1">
      <c r="A86" s="35">
        <v>71</v>
      </c>
      <c r="B86" s="36" t="s">
        <v>79</v>
      </c>
      <c r="C86" s="92" t="s">
        <v>503</v>
      </c>
      <c r="D86" s="90" t="s">
        <v>36</v>
      </c>
      <c r="E86" s="90">
        <v>5</v>
      </c>
      <c r="F86" s="41"/>
      <c r="G86" s="70"/>
      <c r="H86" s="43">
        <f t="shared" si="28"/>
        <v>0</v>
      </c>
      <c r="I86" s="44"/>
      <c r="J86" s="44"/>
      <c r="K86" s="45">
        <f t="shared" si="29"/>
        <v>0</v>
      </c>
      <c r="L86" s="45">
        <f t="shared" si="30"/>
        <v>0</v>
      </c>
      <c r="M86" s="46">
        <f t="shared" si="31"/>
        <v>0</v>
      </c>
      <c r="N86" s="47">
        <f t="shared" si="32"/>
        <v>0</v>
      </c>
      <c r="O86" s="47">
        <f t="shared" si="33"/>
        <v>0</v>
      </c>
      <c r="P86" s="47">
        <f t="shared" si="34"/>
        <v>0</v>
      </c>
    </row>
    <row r="87" spans="1:16" s="25" customFormat="1" ht="30.75" customHeight="1">
      <c r="A87" s="35">
        <v>72</v>
      </c>
      <c r="B87" s="36" t="s">
        <v>79</v>
      </c>
      <c r="C87" s="92" t="s">
        <v>501</v>
      </c>
      <c r="D87" s="90" t="s">
        <v>36</v>
      </c>
      <c r="E87" s="90">
        <v>20</v>
      </c>
      <c r="F87" s="41"/>
      <c r="G87" s="70"/>
      <c r="H87" s="43">
        <f t="shared" si="28"/>
        <v>0</v>
      </c>
      <c r="I87" s="44"/>
      <c r="J87" s="44"/>
      <c r="K87" s="45">
        <f t="shared" si="29"/>
        <v>0</v>
      </c>
      <c r="L87" s="45">
        <f t="shared" si="30"/>
        <v>0</v>
      </c>
      <c r="M87" s="46">
        <f t="shared" si="31"/>
        <v>0</v>
      </c>
      <c r="N87" s="47">
        <f t="shared" si="32"/>
        <v>0</v>
      </c>
      <c r="O87" s="47">
        <f t="shared" si="33"/>
        <v>0</v>
      </c>
      <c r="P87" s="47">
        <f t="shared" si="34"/>
        <v>0</v>
      </c>
    </row>
    <row r="88" spans="1:16" s="25" customFormat="1" ht="30.75" customHeight="1">
      <c r="A88" s="35">
        <v>73</v>
      </c>
      <c r="B88" s="36" t="s">
        <v>79</v>
      </c>
      <c r="C88" s="92" t="s">
        <v>504</v>
      </c>
      <c r="D88" s="90" t="s">
        <v>36</v>
      </c>
      <c r="E88" s="90">
        <v>50</v>
      </c>
      <c r="F88" s="41"/>
      <c r="G88" s="70"/>
      <c r="H88" s="43">
        <f t="shared" si="28"/>
        <v>0</v>
      </c>
      <c r="I88" s="44"/>
      <c r="J88" s="44"/>
      <c r="K88" s="45">
        <f t="shared" si="29"/>
        <v>0</v>
      </c>
      <c r="L88" s="45">
        <f t="shared" si="30"/>
        <v>0</v>
      </c>
      <c r="M88" s="46">
        <f t="shared" si="31"/>
        <v>0</v>
      </c>
      <c r="N88" s="47">
        <f t="shared" si="32"/>
        <v>0</v>
      </c>
      <c r="O88" s="47">
        <f t="shared" si="33"/>
        <v>0</v>
      </c>
      <c r="P88" s="47">
        <f t="shared" si="34"/>
        <v>0</v>
      </c>
    </row>
    <row r="89" spans="1:16" s="25" customFormat="1" ht="21" customHeight="1">
      <c r="A89" s="35">
        <v>74</v>
      </c>
      <c r="B89" s="36" t="s">
        <v>79</v>
      </c>
      <c r="C89" s="37" t="s">
        <v>505</v>
      </c>
      <c r="D89" s="38" t="s">
        <v>36</v>
      </c>
      <c r="E89" s="38">
        <v>12</v>
      </c>
      <c r="F89" s="69"/>
      <c r="G89" s="70"/>
      <c r="H89" s="43">
        <f t="shared" si="28"/>
        <v>0</v>
      </c>
      <c r="I89" s="42"/>
      <c r="J89" s="71"/>
      <c r="K89" s="45">
        <f t="shared" si="29"/>
        <v>0</v>
      </c>
      <c r="L89" s="45">
        <f t="shared" si="30"/>
        <v>0</v>
      </c>
      <c r="M89" s="46">
        <f t="shared" si="31"/>
        <v>0</v>
      </c>
      <c r="N89" s="47">
        <f t="shared" si="32"/>
        <v>0</v>
      </c>
      <c r="O89" s="47">
        <f t="shared" si="33"/>
        <v>0</v>
      </c>
      <c r="P89" s="47">
        <f t="shared" si="34"/>
        <v>0</v>
      </c>
    </row>
    <row r="90" spans="1:16" s="25" customFormat="1" ht="21" customHeight="1">
      <c r="A90" s="35">
        <v>75</v>
      </c>
      <c r="B90" s="36" t="s">
        <v>79</v>
      </c>
      <c r="C90" s="37" t="s">
        <v>507</v>
      </c>
      <c r="D90" s="38" t="s">
        <v>33</v>
      </c>
      <c r="E90" s="38">
        <v>6</v>
      </c>
      <c r="F90" s="75"/>
      <c r="G90" s="70"/>
      <c r="H90" s="43">
        <f t="shared" si="28"/>
        <v>0</v>
      </c>
      <c r="I90" s="42"/>
      <c r="J90" s="71"/>
      <c r="K90" s="45">
        <f t="shared" si="29"/>
        <v>0</v>
      </c>
      <c r="L90" s="45">
        <f t="shared" si="30"/>
        <v>0</v>
      </c>
      <c r="M90" s="46">
        <f t="shared" si="31"/>
        <v>0</v>
      </c>
      <c r="N90" s="47">
        <f t="shared" si="32"/>
        <v>0</v>
      </c>
      <c r="O90" s="47">
        <f t="shared" si="33"/>
        <v>0</v>
      </c>
      <c r="P90" s="47">
        <f t="shared" si="34"/>
        <v>0</v>
      </c>
    </row>
    <row r="91" spans="1:16" s="25" customFormat="1" ht="21" customHeight="1">
      <c r="A91" s="35">
        <v>76</v>
      </c>
      <c r="B91" s="36" t="s">
        <v>79</v>
      </c>
      <c r="C91" s="37" t="s">
        <v>514</v>
      </c>
      <c r="D91" s="38" t="s">
        <v>36</v>
      </c>
      <c r="E91" s="38">
        <v>12</v>
      </c>
      <c r="F91" s="69"/>
      <c r="G91" s="70"/>
      <c r="H91" s="43">
        <f>ROUND(F91*G91,2)</f>
        <v>0</v>
      </c>
      <c r="I91" s="42"/>
      <c r="J91" s="71"/>
      <c r="K91" s="45">
        <f>SUM(H91:J91)</f>
        <v>0</v>
      </c>
      <c r="L91" s="45">
        <f>ROUND(E91*F91,2)</f>
        <v>0</v>
      </c>
      <c r="M91" s="46">
        <f>ROUND(E91*H91,2)</f>
        <v>0</v>
      </c>
      <c r="N91" s="47">
        <f>ROUND(E91*I91,2)</f>
        <v>0</v>
      </c>
      <c r="O91" s="47">
        <f>ROUND(E91*J91,2)</f>
        <v>0</v>
      </c>
      <c r="P91" s="47">
        <f>SUM(M91:O91)</f>
        <v>0</v>
      </c>
    </row>
    <row r="92" spans="1:16" s="25" customFormat="1" ht="21" customHeight="1">
      <c r="A92" s="35">
        <v>77</v>
      </c>
      <c r="B92" s="36" t="s">
        <v>79</v>
      </c>
      <c r="C92" s="37" t="s">
        <v>506</v>
      </c>
      <c r="D92" s="38" t="s">
        <v>36</v>
      </c>
      <c r="E92" s="38">
        <v>14</v>
      </c>
      <c r="F92" s="69"/>
      <c r="G92" s="70"/>
      <c r="H92" s="43">
        <f t="shared" si="28"/>
        <v>0</v>
      </c>
      <c r="I92" s="42"/>
      <c r="J92" s="71"/>
      <c r="K92" s="45">
        <f t="shared" si="29"/>
        <v>0</v>
      </c>
      <c r="L92" s="45">
        <f t="shared" si="30"/>
        <v>0</v>
      </c>
      <c r="M92" s="46">
        <f t="shared" si="31"/>
        <v>0</v>
      </c>
      <c r="N92" s="47">
        <f t="shared" si="32"/>
        <v>0</v>
      </c>
      <c r="O92" s="47">
        <f t="shared" si="33"/>
        <v>0</v>
      </c>
      <c r="P92" s="47">
        <f t="shared" si="34"/>
        <v>0</v>
      </c>
    </row>
    <row r="93" spans="1:16" s="25" customFormat="1" ht="21" customHeight="1">
      <c r="A93" s="35">
        <v>78</v>
      </c>
      <c r="B93" s="36" t="s">
        <v>79</v>
      </c>
      <c r="C93" s="37" t="s">
        <v>508</v>
      </c>
      <c r="D93" s="38" t="s">
        <v>33</v>
      </c>
      <c r="E93" s="38">
        <v>7</v>
      </c>
      <c r="F93" s="75"/>
      <c r="G93" s="70"/>
      <c r="H93" s="43">
        <f t="shared" si="28"/>
        <v>0</v>
      </c>
      <c r="I93" s="42"/>
      <c r="J93" s="71"/>
      <c r="K93" s="45">
        <f t="shared" si="29"/>
        <v>0</v>
      </c>
      <c r="L93" s="45">
        <f t="shared" si="30"/>
        <v>0</v>
      </c>
      <c r="M93" s="46">
        <f t="shared" si="31"/>
        <v>0</v>
      </c>
      <c r="N93" s="47">
        <f t="shared" si="32"/>
        <v>0</v>
      </c>
      <c r="O93" s="47">
        <f t="shared" si="33"/>
        <v>0</v>
      </c>
      <c r="P93" s="47">
        <f t="shared" si="34"/>
        <v>0</v>
      </c>
    </row>
    <row r="94" spans="1:16" s="25" customFormat="1" ht="21" customHeight="1">
      <c r="A94" s="35">
        <v>79</v>
      </c>
      <c r="B94" s="36" t="s">
        <v>79</v>
      </c>
      <c r="C94" s="37" t="s">
        <v>515</v>
      </c>
      <c r="D94" s="38" t="s">
        <v>36</v>
      </c>
      <c r="E94" s="38">
        <v>14</v>
      </c>
      <c r="F94" s="69"/>
      <c r="G94" s="70"/>
      <c r="H94" s="43">
        <f t="shared" si="28"/>
        <v>0</v>
      </c>
      <c r="I94" s="42"/>
      <c r="J94" s="71"/>
      <c r="K94" s="45">
        <f t="shared" si="29"/>
        <v>0</v>
      </c>
      <c r="L94" s="45">
        <f t="shared" si="30"/>
        <v>0</v>
      </c>
      <c r="M94" s="46">
        <f t="shared" si="31"/>
        <v>0</v>
      </c>
      <c r="N94" s="47">
        <f t="shared" si="32"/>
        <v>0</v>
      </c>
      <c r="O94" s="47">
        <f t="shared" si="33"/>
        <v>0</v>
      </c>
      <c r="P94" s="47">
        <f t="shared" si="34"/>
        <v>0</v>
      </c>
    </row>
    <row r="95" spans="1:16" s="25" customFormat="1" ht="21" customHeight="1">
      <c r="A95" s="35">
        <v>80</v>
      </c>
      <c r="B95" s="36" t="s">
        <v>79</v>
      </c>
      <c r="C95" s="37" t="s">
        <v>509</v>
      </c>
      <c r="D95" s="38" t="s">
        <v>36</v>
      </c>
      <c r="E95" s="38">
        <v>68</v>
      </c>
      <c r="F95" s="69"/>
      <c r="G95" s="70"/>
      <c r="H95" s="43">
        <f t="shared" si="28"/>
        <v>0</v>
      </c>
      <c r="I95" s="42"/>
      <c r="J95" s="71"/>
      <c r="K95" s="45">
        <f t="shared" si="29"/>
        <v>0</v>
      </c>
      <c r="L95" s="45">
        <f t="shared" si="30"/>
        <v>0</v>
      </c>
      <c r="M95" s="46">
        <f t="shared" si="31"/>
        <v>0</v>
      </c>
      <c r="N95" s="47">
        <f t="shared" si="32"/>
        <v>0</v>
      </c>
      <c r="O95" s="47">
        <f t="shared" si="33"/>
        <v>0</v>
      </c>
      <c r="P95" s="47">
        <f t="shared" si="34"/>
        <v>0</v>
      </c>
    </row>
    <row r="96" spans="1:16" s="25" customFormat="1" ht="21" customHeight="1">
      <c r="A96" s="35">
        <v>81</v>
      </c>
      <c r="B96" s="36" t="s">
        <v>79</v>
      </c>
      <c r="C96" s="37" t="s">
        <v>510</v>
      </c>
      <c r="D96" s="38" t="s">
        <v>33</v>
      </c>
      <c r="E96" s="38">
        <v>34</v>
      </c>
      <c r="F96" s="75"/>
      <c r="G96" s="70"/>
      <c r="H96" s="43">
        <f t="shared" si="28"/>
        <v>0</v>
      </c>
      <c r="I96" s="42"/>
      <c r="J96" s="71"/>
      <c r="K96" s="45">
        <f t="shared" si="29"/>
        <v>0</v>
      </c>
      <c r="L96" s="45">
        <f t="shared" si="30"/>
        <v>0</v>
      </c>
      <c r="M96" s="46">
        <f t="shared" si="31"/>
        <v>0</v>
      </c>
      <c r="N96" s="47">
        <f t="shared" si="32"/>
        <v>0</v>
      </c>
      <c r="O96" s="47">
        <f t="shared" si="33"/>
        <v>0</v>
      </c>
      <c r="P96" s="47">
        <f t="shared" si="34"/>
        <v>0</v>
      </c>
    </row>
    <row r="97" spans="1:16" s="25" customFormat="1" ht="21" customHeight="1">
      <c r="A97" s="35">
        <v>82</v>
      </c>
      <c r="B97" s="36" t="s">
        <v>79</v>
      </c>
      <c r="C97" s="37" t="s">
        <v>516</v>
      </c>
      <c r="D97" s="38" t="s">
        <v>36</v>
      </c>
      <c r="E97" s="38">
        <v>68</v>
      </c>
      <c r="F97" s="69"/>
      <c r="G97" s="70"/>
      <c r="H97" s="43">
        <f t="shared" si="28"/>
        <v>0</v>
      </c>
      <c r="I97" s="42"/>
      <c r="J97" s="71"/>
      <c r="K97" s="45">
        <f t="shared" si="29"/>
        <v>0</v>
      </c>
      <c r="L97" s="45">
        <f t="shared" si="30"/>
        <v>0</v>
      </c>
      <c r="M97" s="46">
        <f t="shared" si="31"/>
        <v>0</v>
      </c>
      <c r="N97" s="47">
        <f t="shared" si="32"/>
        <v>0</v>
      </c>
      <c r="O97" s="47">
        <f t="shared" si="33"/>
        <v>0</v>
      </c>
      <c r="P97" s="47">
        <f t="shared" si="34"/>
        <v>0</v>
      </c>
    </row>
    <row r="98" spans="1:16" s="25" customFormat="1" ht="21" customHeight="1">
      <c r="A98" s="35">
        <v>83</v>
      </c>
      <c r="B98" s="36" t="s">
        <v>79</v>
      </c>
      <c r="C98" s="37" t="s">
        <v>517</v>
      </c>
      <c r="D98" s="38" t="s">
        <v>36</v>
      </c>
      <c r="E98" s="38">
        <v>10</v>
      </c>
      <c r="F98" s="69"/>
      <c r="G98" s="70"/>
      <c r="H98" s="43">
        <f t="shared" si="28"/>
        <v>0</v>
      </c>
      <c r="I98" s="42"/>
      <c r="J98" s="71"/>
      <c r="K98" s="45">
        <f t="shared" si="29"/>
        <v>0</v>
      </c>
      <c r="L98" s="45">
        <f t="shared" si="30"/>
        <v>0</v>
      </c>
      <c r="M98" s="46">
        <f t="shared" si="31"/>
        <v>0</v>
      </c>
      <c r="N98" s="47">
        <f t="shared" si="32"/>
        <v>0</v>
      </c>
      <c r="O98" s="47">
        <f t="shared" si="33"/>
        <v>0</v>
      </c>
      <c r="P98" s="47">
        <f t="shared" si="34"/>
        <v>0</v>
      </c>
    </row>
    <row r="99" spans="1:16" s="25" customFormat="1" ht="21" customHeight="1">
      <c r="A99" s="35">
        <v>84</v>
      </c>
      <c r="B99" s="36" t="s">
        <v>79</v>
      </c>
      <c r="C99" s="37" t="s">
        <v>518</v>
      </c>
      <c r="D99" s="36" t="s">
        <v>33</v>
      </c>
      <c r="E99" s="291">
        <v>5</v>
      </c>
      <c r="F99" s="75"/>
      <c r="G99" s="70"/>
      <c r="H99" s="43">
        <f t="shared" si="28"/>
        <v>0</v>
      </c>
      <c r="I99" s="42"/>
      <c r="J99" s="71"/>
      <c r="K99" s="45">
        <f t="shared" si="29"/>
        <v>0</v>
      </c>
      <c r="L99" s="45">
        <f t="shared" si="30"/>
        <v>0</v>
      </c>
      <c r="M99" s="46">
        <f t="shared" si="31"/>
        <v>0</v>
      </c>
      <c r="N99" s="47">
        <f t="shared" si="32"/>
        <v>0</v>
      </c>
      <c r="O99" s="47">
        <f t="shared" si="33"/>
        <v>0</v>
      </c>
      <c r="P99" s="47">
        <f t="shared" si="34"/>
        <v>0</v>
      </c>
    </row>
    <row r="100" spans="1:16" s="25" customFormat="1" ht="21" customHeight="1">
      <c r="A100" s="35">
        <v>85</v>
      </c>
      <c r="B100" s="36" t="s">
        <v>79</v>
      </c>
      <c r="C100" s="37" t="s">
        <v>519</v>
      </c>
      <c r="D100" s="36" t="s">
        <v>36</v>
      </c>
      <c r="E100" s="291">
        <v>10</v>
      </c>
      <c r="F100" s="69"/>
      <c r="G100" s="70"/>
      <c r="H100" s="43">
        <f t="shared" si="28"/>
        <v>0</v>
      </c>
      <c r="I100" s="42"/>
      <c r="J100" s="71"/>
      <c r="K100" s="45">
        <f t="shared" si="29"/>
        <v>0</v>
      </c>
      <c r="L100" s="45">
        <f t="shared" si="30"/>
        <v>0</v>
      </c>
      <c r="M100" s="46">
        <f t="shared" si="31"/>
        <v>0</v>
      </c>
      <c r="N100" s="47">
        <f t="shared" si="32"/>
        <v>0</v>
      </c>
      <c r="O100" s="47">
        <f t="shared" si="33"/>
        <v>0</v>
      </c>
      <c r="P100" s="47">
        <f t="shared" si="34"/>
        <v>0</v>
      </c>
    </row>
    <row r="101" spans="1:16" s="25" customFormat="1" ht="21" customHeight="1">
      <c r="A101" s="35">
        <v>86</v>
      </c>
      <c r="B101" s="36" t="s">
        <v>79</v>
      </c>
      <c r="C101" s="37" t="s">
        <v>520</v>
      </c>
      <c r="D101" s="38" t="s">
        <v>36</v>
      </c>
      <c r="E101" s="38">
        <v>20</v>
      </c>
      <c r="F101" s="69"/>
      <c r="G101" s="70"/>
      <c r="H101" s="43">
        <f t="shared" si="28"/>
        <v>0</v>
      </c>
      <c r="I101" s="42"/>
      <c r="J101" s="71"/>
      <c r="K101" s="45">
        <f t="shared" si="29"/>
        <v>0</v>
      </c>
      <c r="L101" s="45">
        <f t="shared" si="30"/>
        <v>0</v>
      </c>
      <c r="M101" s="46">
        <f t="shared" si="31"/>
        <v>0</v>
      </c>
      <c r="N101" s="47">
        <f t="shared" si="32"/>
        <v>0</v>
      </c>
      <c r="O101" s="47">
        <f t="shared" si="33"/>
        <v>0</v>
      </c>
      <c r="P101" s="47">
        <f t="shared" si="34"/>
        <v>0</v>
      </c>
    </row>
    <row r="102" spans="1:16" s="25" customFormat="1" ht="21" customHeight="1">
      <c r="A102" s="35">
        <v>87</v>
      </c>
      <c r="B102" s="36" t="s">
        <v>79</v>
      </c>
      <c r="C102" s="37" t="s">
        <v>522</v>
      </c>
      <c r="D102" s="36" t="s">
        <v>33</v>
      </c>
      <c r="E102" s="291">
        <v>10</v>
      </c>
      <c r="F102" s="75"/>
      <c r="G102" s="70"/>
      <c r="H102" s="43">
        <f t="shared" si="28"/>
        <v>0</v>
      </c>
      <c r="I102" s="42"/>
      <c r="J102" s="71"/>
      <c r="K102" s="45">
        <f t="shared" si="29"/>
        <v>0</v>
      </c>
      <c r="L102" s="45">
        <f t="shared" si="30"/>
        <v>0</v>
      </c>
      <c r="M102" s="46">
        <f t="shared" si="31"/>
        <v>0</v>
      </c>
      <c r="N102" s="47">
        <f t="shared" si="32"/>
        <v>0</v>
      </c>
      <c r="O102" s="47">
        <f t="shared" si="33"/>
        <v>0</v>
      </c>
      <c r="P102" s="47">
        <f t="shared" si="34"/>
        <v>0</v>
      </c>
    </row>
    <row r="103" spans="1:16" s="25" customFormat="1" ht="21" customHeight="1">
      <c r="A103" s="35">
        <v>88</v>
      </c>
      <c r="B103" s="36" t="s">
        <v>79</v>
      </c>
      <c r="C103" s="37" t="s">
        <v>521</v>
      </c>
      <c r="D103" s="36" t="s">
        <v>36</v>
      </c>
      <c r="E103" s="291">
        <v>20</v>
      </c>
      <c r="F103" s="69"/>
      <c r="G103" s="70"/>
      <c r="H103" s="43">
        <f t="shared" si="28"/>
        <v>0</v>
      </c>
      <c r="I103" s="42"/>
      <c r="J103" s="71"/>
      <c r="K103" s="45">
        <f t="shared" si="29"/>
        <v>0</v>
      </c>
      <c r="L103" s="45">
        <f t="shared" si="30"/>
        <v>0</v>
      </c>
      <c r="M103" s="46">
        <f t="shared" si="31"/>
        <v>0</v>
      </c>
      <c r="N103" s="47">
        <f t="shared" si="32"/>
        <v>0</v>
      </c>
      <c r="O103" s="47">
        <f t="shared" si="33"/>
        <v>0</v>
      </c>
      <c r="P103" s="47">
        <f t="shared" si="34"/>
        <v>0</v>
      </c>
    </row>
    <row r="104" spans="1:16" s="25" customFormat="1" ht="28.5" customHeight="1">
      <c r="A104" s="35">
        <v>89</v>
      </c>
      <c r="B104" s="36" t="s">
        <v>79</v>
      </c>
      <c r="C104" s="288" t="s">
        <v>511</v>
      </c>
      <c r="D104" s="36" t="s">
        <v>33</v>
      </c>
      <c r="E104" s="36">
        <v>1</v>
      </c>
      <c r="F104" s="76"/>
      <c r="G104" s="70"/>
      <c r="H104" s="43">
        <f>ROUND(F104*G104,2)</f>
        <v>0</v>
      </c>
      <c r="I104" s="77"/>
      <c r="J104" s="77"/>
      <c r="K104" s="78">
        <f>SUM(H104:J104)</f>
        <v>0</v>
      </c>
      <c r="L104" s="45">
        <f>ROUND(E104*F104,2)</f>
        <v>0</v>
      </c>
      <c r="M104" s="46">
        <f>ROUND(E104*H104,2)</f>
        <v>0</v>
      </c>
      <c r="N104" s="47">
        <f>ROUND(E104*I104,2)</f>
        <v>0</v>
      </c>
      <c r="O104" s="47">
        <f>ROUND(E104*J104,2)</f>
        <v>0</v>
      </c>
      <c r="P104" s="47">
        <f>SUM(M104:O104)</f>
        <v>0</v>
      </c>
    </row>
    <row r="105" spans="1:16" s="25" customFormat="1" ht="30" customHeight="1">
      <c r="A105" s="35">
        <v>90</v>
      </c>
      <c r="B105" s="36" t="s">
        <v>79</v>
      </c>
      <c r="C105" s="37" t="s">
        <v>512</v>
      </c>
      <c r="D105" s="36" t="s">
        <v>24</v>
      </c>
      <c r="E105" s="36">
        <v>1</v>
      </c>
      <c r="F105" s="76"/>
      <c r="G105" s="70"/>
      <c r="H105" s="43">
        <f>ROUND(F105*G105,2)</f>
        <v>0</v>
      </c>
      <c r="I105" s="77"/>
      <c r="J105" s="77"/>
      <c r="K105" s="78">
        <f>SUM(H105:J105)</f>
        <v>0</v>
      </c>
      <c r="L105" s="45">
        <f>ROUND(E105*F105,2)</f>
        <v>0</v>
      </c>
      <c r="M105" s="46">
        <f>ROUND(E105*H105,2)</f>
        <v>0</v>
      </c>
      <c r="N105" s="47">
        <f>ROUND(E105*I105,2)</f>
        <v>0</v>
      </c>
      <c r="O105" s="47">
        <f>ROUND(E105*J105,2)</f>
        <v>0</v>
      </c>
      <c r="P105" s="47">
        <f>SUM(M105:O105)</f>
        <v>0</v>
      </c>
    </row>
    <row r="106" spans="1:16" s="25" customFormat="1" ht="30" customHeight="1">
      <c r="A106" s="35">
        <v>91</v>
      </c>
      <c r="B106" s="36" t="s">
        <v>79</v>
      </c>
      <c r="C106" s="292" t="s">
        <v>513</v>
      </c>
      <c r="D106" s="36" t="s">
        <v>24</v>
      </c>
      <c r="E106" s="36">
        <v>1</v>
      </c>
      <c r="F106" s="76"/>
      <c r="G106" s="70"/>
      <c r="H106" s="43">
        <f>ROUND(F106*G106,2)</f>
        <v>0</v>
      </c>
      <c r="I106" s="77"/>
      <c r="J106" s="77"/>
      <c r="K106" s="78">
        <f>SUM(H106:J106)</f>
        <v>0</v>
      </c>
      <c r="L106" s="45">
        <f>ROUND(E106*F106,2)</f>
        <v>0</v>
      </c>
      <c r="M106" s="46">
        <f>ROUND(E106*H106,2)</f>
        <v>0</v>
      </c>
      <c r="N106" s="47">
        <f>ROUND(E106*I106,2)</f>
        <v>0</v>
      </c>
      <c r="O106" s="47">
        <f>ROUND(E106*J106,2)</f>
        <v>0</v>
      </c>
      <c r="P106" s="47">
        <f>SUM(M106:O106)</f>
        <v>0</v>
      </c>
    </row>
    <row r="107" spans="1:16" s="25" customFormat="1" ht="30" customHeight="1" thickBot="1">
      <c r="A107" s="35">
        <v>92</v>
      </c>
      <c r="B107" s="36" t="s">
        <v>79</v>
      </c>
      <c r="C107" s="37" t="s">
        <v>481</v>
      </c>
      <c r="D107" s="276" t="s">
        <v>33</v>
      </c>
      <c r="E107" s="291">
        <v>1</v>
      </c>
      <c r="F107" s="41"/>
      <c r="G107" s="42"/>
      <c r="H107" s="43">
        <f>ROUND(F107*G107,2)</f>
        <v>0</v>
      </c>
      <c r="I107" s="42"/>
      <c r="J107" s="42"/>
      <c r="K107" s="45">
        <f>SUM(H107:J107)</f>
        <v>0</v>
      </c>
      <c r="L107" s="45">
        <f>ROUND(E107*F107,2)</f>
        <v>0</v>
      </c>
      <c r="M107" s="46">
        <f>ROUND(E107*H107,2)</f>
        <v>0</v>
      </c>
      <c r="N107" s="47">
        <f>ROUND(E107*I107,2)</f>
        <v>0</v>
      </c>
      <c r="O107" s="47">
        <f>ROUND(E107*J107,2)</f>
        <v>0</v>
      </c>
      <c r="P107" s="47">
        <f>SUM(M107:O107)</f>
        <v>0</v>
      </c>
    </row>
    <row r="108" spans="1:16" s="16" customFormat="1" ht="17.25" thickBot="1">
      <c r="A108" s="100"/>
      <c r="B108" s="101"/>
      <c r="C108" s="102"/>
      <c r="D108" s="368" t="s">
        <v>122</v>
      </c>
      <c r="E108" s="369"/>
      <c r="F108" s="369"/>
      <c r="G108" s="369"/>
      <c r="H108" s="369"/>
      <c r="I108" s="369"/>
      <c r="J108" s="369"/>
      <c r="K108" s="370"/>
      <c r="L108" s="103">
        <f>SUM(L16:L107)</f>
        <v>0</v>
      </c>
      <c r="M108" s="103">
        <f>SUM(M16:M107)</f>
        <v>0</v>
      </c>
      <c r="N108" s="103">
        <f>SUM(N16:N107)</f>
        <v>0</v>
      </c>
      <c r="O108" s="103">
        <f>SUM(O16:O107)</f>
        <v>0</v>
      </c>
      <c r="P108" s="104">
        <f>SUM(P16:P107)</f>
        <v>0</v>
      </c>
    </row>
    <row r="109" spans="1:16" s="16" customFormat="1" ht="16.5">
      <c r="A109" s="105"/>
      <c r="B109" s="105"/>
      <c r="C109" s="106"/>
      <c r="D109" s="106"/>
      <c r="E109" s="107"/>
      <c r="F109" s="107"/>
      <c r="G109" s="107"/>
      <c r="H109" s="107"/>
      <c r="I109" s="107"/>
      <c r="J109" s="107"/>
      <c r="K109" s="107"/>
      <c r="L109" s="108"/>
      <c r="M109" s="108"/>
      <c r="N109" s="108"/>
      <c r="O109" s="108"/>
      <c r="P109" s="108"/>
    </row>
    <row r="110" spans="1:16" s="16" customFormat="1" ht="16.5">
      <c r="A110" s="105"/>
      <c r="B110" s="105"/>
      <c r="C110" s="106"/>
      <c r="D110" s="106"/>
      <c r="E110" s="107"/>
      <c r="F110" s="107"/>
      <c r="G110" s="107"/>
      <c r="H110" s="107"/>
      <c r="I110" s="107"/>
      <c r="J110" s="107"/>
      <c r="K110" s="107"/>
      <c r="L110" s="108"/>
      <c r="M110" s="108"/>
      <c r="N110" s="108"/>
      <c r="O110" s="108"/>
      <c r="P110" s="108"/>
    </row>
    <row r="111" spans="1:16" s="16" customFormat="1" ht="16.5">
      <c r="A111" s="323" t="s">
        <v>544</v>
      </c>
      <c r="B111" s="323"/>
      <c r="C111" s="323"/>
      <c r="D111" s="323"/>
      <c r="E111" s="323"/>
      <c r="F111" s="323"/>
      <c r="G111" s="323"/>
      <c r="H111" s="323"/>
      <c r="I111" s="229"/>
      <c r="J111" s="107"/>
      <c r="K111" s="107"/>
      <c r="L111" s="108"/>
      <c r="M111" s="108"/>
      <c r="N111" s="108"/>
      <c r="O111" s="108"/>
      <c r="P111" s="108"/>
    </row>
    <row r="112" spans="1:16" s="16" customFormat="1" ht="16.5">
      <c r="A112" s="323" t="s">
        <v>416</v>
      </c>
      <c r="B112" s="323"/>
      <c r="C112" s="323"/>
      <c r="D112" s="230"/>
      <c r="E112" s="231"/>
      <c r="F112" s="231"/>
      <c r="G112" s="231"/>
      <c r="H112" s="231"/>
      <c r="I112" s="229"/>
      <c r="J112" s="107"/>
      <c r="K112" s="107"/>
      <c r="L112" s="108"/>
      <c r="M112" s="108"/>
      <c r="N112" s="108"/>
      <c r="O112" s="108"/>
      <c r="P112" s="108"/>
    </row>
    <row r="113" spans="1:16" s="16" customFormat="1" ht="16.5">
      <c r="A113" s="232"/>
      <c r="B113" s="312" t="s">
        <v>550</v>
      </c>
      <c r="C113" s="312"/>
      <c r="D113" s="312"/>
      <c r="E113" s="312"/>
      <c r="F113" s="312"/>
      <c r="G113" s="312"/>
      <c r="H113" s="312"/>
      <c r="I113" s="312"/>
      <c r="J113" s="107"/>
      <c r="K113" s="107"/>
      <c r="L113" s="108"/>
      <c r="M113" s="108"/>
      <c r="N113" s="108"/>
      <c r="O113" s="108"/>
      <c r="P113" s="108"/>
    </row>
    <row r="114" spans="1:16" s="16" customFormat="1" ht="16.5">
      <c r="A114" s="233"/>
      <c r="B114" s="233"/>
      <c r="C114" s="233"/>
      <c r="D114" s="230"/>
      <c r="E114" s="231"/>
      <c r="F114" s="231"/>
      <c r="G114" s="231"/>
      <c r="H114" s="231"/>
      <c r="I114" s="229"/>
      <c r="J114" s="107"/>
      <c r="K114" s="107"/>
      <c r="L114" s="108"/>
      <c r="M114" s="108"/>
      <c r="N114" s="108"/>
      <c r="O114" s="108"/>
      <c r="P114" s="108"/>
    </row>
    <row r="115" spans="1:16" s="16" customFormat="1" ht="16.5">
      <c r="A115" s="233"/>
      <c r="B115" s="233"/>
      <c r="C115" s="233"/>
      <c r="D115" s="230"/>
      <c r="E115" s="231"/>
      <c r="F115" s="231"/>
      <c r="G115" s="231"/>
      <c r="H115" s="231"/>
      <c r="I115" s="229"/>
      <c r="J115" s="107"/>
      <c r="K115" s="107"/>
      <c r="L115" s="108"/>
      <c r="M115" s="108"/>
      <c r="N115" s="108"/>
      <c r="O115" s="108"/>
      <c r="P115" s="108"/>
    </row>
    <row r="116" spans="1:16" s="16" customFormat="1" ht="16.5">
      <c r="A116" s="311" t="s">
        <v>545</v>
      </c>
      <c r="B116" s="311"/>
      <c r="C116" s="311"/>
      <c r="D116" s="311"/>
      <c r="E116" s="311"/>
      <c r="F116" s="311"/>
      <c r="G116" s="311"/>
      <c r="H116" s="234"/>
      <c r="I116" s="234"/>
      <c r="J116" s="107"/>
      <c r="K116" s="107"/>
      <c r="L116" s="108"/>
      <c r="M116" s="108"/>
      <c r="N116" s="108"/>
      <c r="O116" s="108"/>
      <c r="P116" s="108"/>
    </row>
    <row r="117" spans="1:16" s="16" customFormat="1" ht="16.5">
      <c r="A117" s="313" t="s">
        <v>542</v>
      </c>
      <c r="B117" s="313"/>
      <c r="C117" s="313"/>
      <c r="D117" s="313"/>
      <c r="E117" s="313"/>
      <c r="F117" s="313"/>
      <c r="G117" s="313"/>
      <c r="H117" s="234"/>
      <c r="I117" s="234"/>
      <c r="J117" s="107"/>
      <c r="K117" s="107"/>
      <c r="L117" s="108"/>
      <c r="M117" s="108"/>
      <c r="N117" s="108"/>
      <c r="O117" s="108"/>
      <c r="P117" s="108"/>
    </row>
    <row r="118" spans="1:16" s="16" customFormat="1" ht="16.5">
      <c r="A118" s="105"/>
      <c r="B118" s="105"/>
      <c r="C118" s="106"/>
      <c r="D118" s="106"/>
      <c r="E118" s="107"/>
      <c r="F118" s="107"/>
      <c r="G118" s="107"/>
      <c r="H118" s="107"/>
      <c r="I118" s="107"/>
      <c r="J118" s="107"/>
      <c r="K118" s="107"/>
      <c r="L118" s="108"/>
      <c r="M118" s="108"/>
      <c r="N118" s="108"/>
      <c r="O118" s="108"/>
      <c r="P118" s="108"/>
    </row>
    <row r="119" spans="1:16" s="16" customFormat="1" ht="16.5">
      <c r="A119" s="105"/>
      <c r="B119" s="105"/>
      <c r="C119" s="106"/>
      <c r="D119" s="106"/>
      <c r="E119" s="107"/>
      <c r="F119" s="107"/>
      <c r="G119" s="107"/>
      <c r="H119" s="107"/>
      <c r="I119" s="107"/>
      <c r="J119" s="107"/>
      <c r="K119" s="107"/>
      <c r="L119" s="108"/>
      <c r="M119" s="108"/>
      <c r="N119" s="108"/>
      <c r="O119" s="108"/>
      <c r="P119" s="108"/>
    </row>
    <row r="120" spans="1:16" s="16" customFormat="1" ht="16.5">
      <c r="A120" s="105"/>
      <c r="B120" s="105"/>
      <c r="C120" s="106"/>
      <c r="D120" s="106"/>
      <c r="E120" s="107"/>
      <c r="F120" s="107"/>
      <c r="G120" s="107"/>
      <c r="H120" s="107"/>
      <c r="I120" s="107"/>
      <c r="J120" s="107"/>
      <c r="K120" s="107"/>
      <c r="L120" s="108"/>
      <c r="M120" s="108"/>
      <c r="N120" s="108"/>
      <c r="O120" s="108"/>
      <c r="P120" s="108"/>
    </row>
    <row r="121" spans="1:16" s="16" customFormat="1" ht="16.5">
      <c r="A121" s="105"/>
      <c r="B121" s="105"/>
      <c r="C121" s="106"/>
      <c r="D121" s="106"/>
      <c r="E121" s="107"/>
      <c r="F121" s="107"/>
      <c r="G121" s="107"/>
      <c r="H121" s="107"/>
      <c r="I121" s="107"/>
      <c r="J121" s="107"/>
      <c r="K121" s="107"/>
      <c r="L121" s="108"/>
      <c r="M121" s="108"/>
      <c r="N121" s="108"/>
      <c r="O121" s="108"/>
      <c r="P121" s="108"/>
    </row>
    <row r="122" spans="1:16" s="16" customFormat="1" ht="16.5">
      <c r="A122" s="105"/>
      <c r="B122" s="105"/>
      <c r="C122" s="106"/>
      <c r="D122" s="106"/>
      <c r="E122" s="107"/>
      <c r="F122" s="107"/>
      <c r="G122" s="107"/>
      <c r="H122" s="107"/>
      <c r="I122" s="107"/>
      <c r="J122" s="107"/>
      <c r="K122" s="107"/>
      <c r="L122" s="108"/>
      <c r="M122" s="108"/>
      <c r="N122" s="108"/>
      <c r="O122" s="108"/>
      <c r="P122" s="108"/>
    </row>
    <row r="123" spans="1:16" s="16" customFormat="1" ht="16.5">
      <c r="A123" s="105"/>
      <c r="B123" s="105"/>
      <c r="C123" s="106"/>
      <c r="D123" s="106"/>
      <c r="E123" s="107"/>
      <c r="F123" s="107"/>
      <c r="G123" s="107"/>
      <c r="H123" s="107"/>
      <c r="I123" s="107"/>
      <c r="J123" s="107"/>
      <c r="K123" s="107"/>
      <c r="L123" s="108"/>
      <c r="M123" s="108"/>
      <c r="N123" s="108"/>
      <c r="O123" s="108"/>
      <c r="P123" s="108"/>
    </row>
    <row r="124" spans="1:16" s="16" customFormat="1" ht="16.5">
      <c r="A124" s="105"/>
      <c r="B124" s="105"/>
      <c r="C124" s="106"/>
      <c r="D124" s="106"/>
      <c r="E124" s="107"/>
      <c r="F124" s="107"/>
      <c r="G124" s="107"/>
      <c r="H124" s="107"/>
      <c r="I124" s="107"/>
      <c r="J124" s="107"/>
      <c r="K124" s="107"/>
      <c r="L124" s="108"/>
      <c r="M124" s="108"/>
      <c r="N124" s="108"/>
      <c r="O124" s="108"/>
      <c r="P124" s="108"/>
    </row>
    <row r="126" spans="5:7" ht="12.75">
      <c r="E126" s="11"/>
      <c r="G126" s="11"/>
    </row>
    <row r="127" spans="5:7" ht="12.75">
      <c r="E127" s="11"/>
      <c r="G127" s="11"/>
    </row>
    <row r="128" spans="10:15" s="10" customFormat="1" ht="16.5">
      <c r="J128" s="9"/>
      <c r="K128" s="9"/>
      <c r="L128" s="8"/>
      <c r="M128" s="8"/>
      <c r="N128" s="8"/>
      <c r="O128" s="8"/>
    </row>
    <row r="129" spans="10:15" s="10" customFormat="1" ht="16.5">
      <c r="J129" s="9"/>
      <c r="K129" s="9"/>
      <c r="L129" s="8"/>
      <c r="M129" s="8"/>
      <c r="N129" s="8"/>
      <c r="O129" s="8"/>
    </row>
    <row r="130" spans="5:7" ht="12.75">
      <c r="E130" s="11"/>
      <c r="G130" s="11"/>
    </row>
    <row r="131" spans="5:7" ht="12.75">
      <c r="E131" s="11"/>
      <c r="G131" s="11"/>
    </row>
    <row r="132" spans="5:7" ht="12.75">
      <c r="E132" s="11"/>
      <c r="G132" s="11"/>
    </row>
    <row r="141" ht="12.75"/>
  </sheetData>
  <sheetProtection/>
  <mergeCells count="24">
    <mergeCell ref="B113:I113"/>
    <mergeCell ref="A116:G116"/>
    <mergeCell ref="A117:G117"/>
    <mergeCell ref="O9:P9"/>
    <mergeCell ref="A9:K9"/>
    <mergeCell ref="A10:K10"/>
    <mergeCell ref="O10:P10"/>
    <mergeCell ref="L9:N9"/>
    <mergeCell ref="A111:H111"/>
    <mergeCell ref="D108:K108"/>
    <mergeCell ref="A112:C112"/>
    <mergeCell ref="A8:P8"/>
    <mergeCell ref="F12:K12"/>
    <mergeCell ref="L12:P12"/>
    <mergeCell ref="C15:K15"/>
    <mergeCell ref="L10:N10"/>
    <mergeCell ref="A1:P1"/>
    <mergeCell ref="A2:P2"/>
    <mergeCell ref="A3:P3"/>
    <mergeCell ref="A6:B6"/>
    <mergeCell ref="A7:B7"/>
    <mergeCell ref="A11:D11"/>
    <mergeCell ref="A5:B5"/>
    <mergeCell ref="A4:B4"/>
  </mergeCells>
  <printOptions/>
  <pageMargins left="0.27" right="0.25" top="0.45" bottom="0.24" header="0.3" footer="0.2"/>
  <pageSetup horizontalDpi="300" verticalDpi="3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85"/>
  <sheetViews>
    <sheetView showZeros="0" zoomScaleSheetLayoutView="75" zoomScalePageLayoutView="0" workbookViewId="0" topLeftCell="A1">
      <pane ySplit="14" topLeftCell="A63" activePane="bottomLeft" state="frozen"/>
      <selection pane="topLeft" activeCell="A1" sqref="A1"/>
      <selection pane="bottomLeft" activeCell="J71" sqref="J71"/>
    </sheetView>
  </sheetViews>
  <sheetFormatPr defaultColWidth="7.7109375" defaultRowHeight="15"/>
  <cols>
    <col min="1" max="1" width="8.57421875" style="11" customWidth="1"/>
    <col min="2" max="2" width="9.7109375" style="11" customWidth="1"/>
    <col min="3" max="3" width="36.7109375" style="89" customWidth="1"/>
    <col min="4" max="4" width="7.7109375" style="11" customWidth="1"/>
    <col min="5" max="5" width="8.421875" style="12" customWidth="1"/>
    <col min="6" max="6" width="8.28125" style="11" customWidth="1"/>
    <col min="7" max="7" width="9.140625" style="13" customWidth="1"/>
    <col min="8" max="9" width="9.140625" style="11" customWidth="1"/>
    <col min="10" max="11" width="9.57421875" style="11" customWidth="1"/>
    <col min="12" max="12" width="8.8515625" style="11" customWidth="1"/>
    <col min="13" max="13" width="10.421875" style="11" customWidth="1"/>
    <col min="14" max="14" width="12.57421875" style="11" customWidth="1"/>
    <col min="15" max="15" width="8.8515625" style="11" customWidth="1"/>
    <col min="16" max="16" width="11.7109375" style="11" customWidth="1"/>
    <col min="17" max="226" width="9.140625" style="11" customWidth="1"/>
    <col min="227" max="247" width="7.140625" style="11" customWidth="1"/>
    <col min="248" max="248" width="5.7109375" style="11" customWidth="1"/>
    <col min="249" max="249" width="5.28125" style="11" customWidth="1"/>
    <col min="250" max="250" width="39.8515625" style="11" customWidth="1"/>
    <col min="251" max="16384" width="7.7109375" style="11" customWidth="1"/>
  </cols>
  <sheetData>
    <row r="1" spans="1:16" s="1" customFormat="1" ht="15" customHeight="1">
      <c r="A1" s="408" t="s">
        <v>107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s="2" customFormat="1" ht="17.25" customHeight="1">
      <c r="A2" s="408" t="s">
        <v>108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s="3" customFormat="1" ht="10.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s="5" customFormat="1" ht="27.75" customHeight="1">
      <c r="A4" s="386" t="s">
        <v>28</v>
      </c>
      <c r="B4" s="402"/>
      <c r="C4" s="53" t="s">
        <v>112</v>
      </c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</row>
    <row r="5" spans="1:16" s="5" customFormat="1" ht="27.75" customHeight="1">
      <c r="A5" s="386" t="s">
        <v>27</v>
      </c>
      <c r="B5" s="402"/>
      <c r="C5" s="53" t="s">
        <v>112</v>
      </c>
      <c r="D5" s="53"/>
      <c r="E5" s="53"/>
      <c r="F5" s="53"/>
      <c r="G5" s="53"/>
      <c r="H5" s="53"/>
      <c r="I5" s="54"/>
      <c r="J5" s="54"/>
      <c r="K5" s="54"/>
      <c r="L5" s="54"/>
      <c r="M5" s="54"/>
      <c r="N5" s="54"/>
      <c r="O5" s="54"/>
      <c r="P5" s="54"/>
    </row>
    <row r="6" spans="1:16" s="5" customFormat="1" ht="19.5" customHeight="1">
      <c r="A6" s="403" t="s">
        <v>29</v>
      </c>
      <c r="B6" s="403"/>
      <c r="C6" s="53" t="s">
        <v>114</v>
      </c>
      <c r="D6" s="53"/>
      <c r="E6" s="53"/>
      <c r="F6" s="53"/>
      <c r="G6" s="53"/>
      <c r="H6" s="53"/>
      <c r="I6" s="54"/>
      <c r="J6" s="54"/>
      <c r="K6" s="54"/>
      <c r="L6" s="54"/>
      <c r="M6" s="54"/>
      <c r="N6" s="54"/>
      <c r="O6" s="54"/>
      <c r="P6" s="54"/>
    </row>
    <row r="7" spans="1:16" s="5" customFormat="1" ht="19.5" customHeight="1">
      <c r="A7" s="396" t="s">
        <v>30</v>
      </c>
      <c r="B7" s="396"/>
      <c r="C7" s="204" t="s">
        <v>407</v>
      </c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</row>
    <row r="8" spans="1:16" s="5" customFormat="1" ht="19.5" customHeight="1" thickBot="1">
      <c r="A8" s="397" t="s">
        <v>406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</row>
    <row r="9" spans="1:16" s="6" customFormat="1" ht="16.5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5"/>
      <c r="L9" s="419" t="s">
        <v>1</v>
      </c>
      <c r="M9" s="420"/>
      <c r="N9" s="420"/>
      <c r="O9" s="411">
        <f>P74</f>
        <v>0</v>
      </c>
      <c r="P9" s="412"/>
    </row>
    <row r="10" spans="1:16" s="6" customFormat="1" ht="16.5">
      <c r="A10" s="416"/>
      <c r="B10" s="353"/>
      <c r="C10" s="353"/>
      <c r="D10" s="353"/>
      <c r="E10" s="353"/>
      <c r="F10" s="353"/>
      <c r="G10" s="353"/>
      <c r="H10" s="353"/>
      <c r="I10" s="353"/>
      <c r="J10" s="353"/>
      <c r="K10" s="417"/>
      <c r="L10" s="421" t="s">
        <v>44</v>
      </c>
      <c r="M10" s="407"/>
      <c r="N10" s="407"/>
      <c r="O10" s="404">
        <v>43605</v>
      </c>
      <c r="P10" s="418"/>
    </row>
    <row r="11" spans="1:16" s="5" customFormat="1" ht="16.5" customHeight="1">
      <c r="A11" s="424"/>
      <c r="B11" s="371"/>
      <c r="C11" s="371"/>
      <c r="D11" s="371"/>
      <c r="E11" s="60"/>
      <c r="F11" s="61"/>
      <c r="G11" s="61"/>
      <c r="H11" s="61"/>
      <c r="I11" s="61"/>
      <c r="J11" s="61"/>
      <c r="K11" s="174"/>
      <c r="L11" s="162"/>
      <c r="M11" s="62"/>
      <c r="N11" s="62"/>
      <c r="O11" s="62"/>
      <c r="P11" s="163"/>
    </row>
    <row r="12" spans="1:16" s="7" customFormat="1" ht="37.5" customHeight="1">
      <c r="A12" s="175" t="s">
        <v>12</v>
      </c>
      <c r="B12" s="65" t="s">
        <v>13</v>
      </c>
      <c r="C12" s="88" t="s">
        <v>14</v>
      </c>
      <c r="D12" s="66" t="s">
        <v>15</v>
      </c>
      <c r="E12" s="67" t="s">
        <v>16</v>
      </c>
      <c r="F12" s="356" t="s">
        <v>17</v>
      </c>
      <c r="G12" s="390"/>
      <c r="H12" s="390"/>
      <c r="I12" s="390"/>
      <c r="J12" s="390"/>
      <c r="K12" s="426"/>
      <c r="L12" s="422" t="s">
        <v>2</v>
      </c>
      <c r="M12" s="357"/>
      <c r="N12" s="357"/>
      <c r="O12" s="357"/>
      <c r="P12" s="423"/>
    </row>
    <row r="13" spans="1:16" s="14" customFormat="1" ht="51">
      <c r="A13" s="164"/>
      <c r="B13" s="64"/>
      <c r="C13" s="68"/>
      <c r="D13" s="64"/>
      <c r="E13" s="64"/>
      <c r="F13" s="64" t="s">
        <v>18</v>
      </c>
      <c r="G13" s="64" t="s">
        <v>3</v>
      </c>
      <c r="H13" s="64" t="s">
        <v>4</v>
      </c>
      <c r="I13" s="64" t="s">
        <v>120</v>
      </c>
      <c r="J13" s="64" t="s">
        <v>5</v>
      </c>
      <c r="K13" s="165" t="s">
        <v>0</v>
      </c>
      <c r="L13" s="164" t="s">
        <v>19</v>
      </c>
      <c r="M13" s="64" t="s">
        <v>6</v>
      </c>
      <c r="N13" s="64" t="s">
        <v>117</v>
      </c>
      <c r="O13" s="64" t="s">
        <v>7</v>
      </c>
      <c r="P13" s="165" t="s">
        <v>8</v>
      </c>
    </row>
    <row r="14" spans="1:16" s="14" customFormat="1" ht="12.75" customHeight="1">
      <c r="A14" s="166">
        <v>1</v>
      </c>
      <c r="B14" s="58">
        <v>2</v>
      </c>
      <c r="C14" s="59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167">
        <v>11</v>
      </c>
      <c r="L14" s="166">
        <v>12</v>
      </c>
      <c r="M14" s="57">
        <v>13</v>
      </c>
      <c r="N14" s="57">
        <v>14</v>
      </c>
      <c r="O14" s="57">
        <v>15</v>
      </c>
      <c r="P14" s="167">
        <v>16</v>
      </c>
    </row>
    <row r="15" spans="1:16" s="15" customFormat="1" ht="16.5">
      <c r="A15" s="176"/>
      <c r="B15" s="51"/>
      <c r="C15" s="359"/>
      <c r="D15" s="409"/>
      <c r="E15" s="409"/>
      <c r="F15" s="409"/>
      <c r="G15" s="409"/>
      <c r="H15" s="409"/>
      <c r="I15" s="409"/>
      <c r="J15" s="409"/>
      <c r="K15" s="425"/>
      <c r="L15" s="168"/>
      <c r="M15" s="52"/>
      <c r="N15" s="52"/>
      <c r="O15" s="52"/>
      <c r="P15" s="169"/>
    </row>
    <row r="16" spans="1:16" s="26" customFormat="1" ht="24.75" customHeight="1">
      <c r="A16" s="177" t="s">
        <v>101</v>
      </c>
      <c r="B16" s="90" t="s">
        <v>82</v>
      </c>
      <c r="C16" s="98" t="s">
        <v>388</v>
      </c>
      <c r="D16" s="99" t="s">
        <v>36</v>
      </c>
      <c r="E16" s="99">
        <v>12</v>
      </c>
      <c r="F16" s="148"/>
      <c r="G16" s="149"/>
      <c r="H16" s="150">
        <f>ROUND(F16*G16,2)</f>
        <v>0</v>
      </c>
      <c r="I16" s="151"/>
      <c r="J16" s="151"/>
      <c r="K16" s="178">
        <f aca="true" t="shared" si="0" ref="K16:K71">SUM(H16:J16)</f>
        <v>0</v>
      </c>
      <c r="L16" s="170">
        <f aca="true" t="shared" si="1" ref="L16:L73">ROUND(E16*F16,2)</f>
        <v>0</v>
      </c>
      <c r="M16" s="152">
        <f aca="true" t="shared" si="2" ref="M16:M73">ROUND(E16*H16,2)</f>
        <v>0</v>
      </c>
      <c r="N16" s="153">
        <f>ROUND(E16*I16,2)</f>
        <v>0</v>
      </c>
      <c r="O16" s="153">
        <f aca="true" t="shared" si="3" ref="O16:O71">ROUND(E16*J16,2)</f>
        <v>0</v>
      </c>
      <c r="P16" s="171">
        <f aca="true" t="shared" si="4" ref="P16:P73">SUM(M16:O16)</f>
        <v>0</v>
      </c>
    </row>
    <row r="17" spans="1:16" s="26" customFormat="1" ht="32.25" customHeight="1">
      <c r="A17" s="177" t="s">
        <v>77</v>
      </c>
      <c r="B17" s="90" t="s">
        <v>82</v>
      </c>
      <c r="C17" s="98" t="s">
        <v>393</v>
      </c>
      <c r="D17" s="154" t="s">
        <v>39</v>
      </c>
      <c r="E17" s="99">
        <v>3</v>
      </c>
      <c r="F17" s="148"/>
      <c r="G17" s="149"/>
      <c r="H17" s="150">
        <f>ROUND(F17*G17,2)</f>
        <v>0</v>
      </c>
      <c r="I17" s="151"/>
      <c r="J17" s="151"/>
      <c r="K17" s="178">
        <f>SUM(H17:J17)</f>
        <v>0</v>
      </c>
      <c r="L17" s="170">
        <f>ROUND(E17*F17,2)</f>
        <v>0</v>
      </c>
      <c r="M17" s="152">
        <f>ROUND(E17*H17,2)</f>
        <v>0</v>
      </c>
      <c r="N17" s="153">
        <f>ROUND(E17*I17,2)</f>
        <v>0</v>
      </c>
      <c r="O17" s="153">
        <f>ROUND(E17*J17,2)</f>
        <v>0</v>
      </c>
      <c r="P17" s="171">
        <f>SUM(M17:O17)</f>
        <v>0</v>
      </c>
    </row>
    <row r="18" spans="1:16" s="26" customFormat="1" ht="20.25" customHeight="1">
      <c r="A18" s="177"/>
      <c r="B18" s="90"/>
      <c r="C18" s="147" t="s">
        <v>92</v>
      </c>
      <c r="D18" s="90" t="s">
        <v>24</v>
      </c>
      <c r="E18" s="154">
        <v>2</v>
      </c>
      <c r="F18" s="148"/>
      <c r="G18" s="149"/>
      <c r="H18" s="150">
        <f>ROUND(F18*G18,2)</f>
        <v>0</v>
      </c>
      <c r="I18" s="151"/>
      <c r="J18" s="151"/>
      <c r="K18" s="178">
        <f>SUM(H18:J18)</f>
        <v>0</v>
      </c>
      <c r="L18" s="170">
        <f>ROUND(E18*F18,2)</f>
        <v>0</v>
      </c>
      <c r="M18" s="152">
        <f>ROUND(E18*H18,2)</f>
        <v>0</v>
      </c>
      <c r="N18" s="153">
        <f>ROUND(E18*I18,2)</f>
        <v>0</v>
      </c>
      <c r="O18" s="153">
        <f>ROUND(E18*J18,2)</f>
        <v>0</v>
      </c>
      <c r="P18" s="171">
        <f>SUM(M18:O18)</f>
        <v>0</v>
      </c>
    </row>
    <row r="19" spans="1:16" s="26" customFormat="1" ht="24.75" customHeight="1">
      <c r="A19" s="177" t="s">
        <v>103</v>
      </c>
      <c r="B19" s="90" t="s">
        <v>82</v>
      </c>
      <c r="C19" s="93" t="s">
        <v>360</v>
      </c>
      <c r="D19" s="90" t="s">
        <v>24</v>
      </c>
      <c r="E19" s="154">
        <v>1</v>
      </c>
      <c r="F19" s="148"/>
      <c r="G19" s="149"/>
      <c r="H19" s="150">
        <f aca="true" t="shared" si="5" ref="H19:H71">ROUND(F19*G19,2)</f>
        <v>0</v>
      </c>
      <c r="I19" s="151"/>
      <c r="J19" s="151"/>
      <c r="K19" s="178">
        <f t="shared" si="0"/>
        <v>0</v>
      </c>
      <c r="L19" s="170">
        <f t="shared" si="1"/>
        <v>0</v>
      </c>
      <c r="M19" s="152">
        <f t="shared" si="2"/>
        <v>0</v>
      </c>
      <c r="N19" s="153">
        <f aca="true" t="shared" si="6" ref="N19:N73">ROUND(E19*I19,2)</f>
        <v>0</v>
      </c>
      <c r="O19" s="153">
        <f t="shared" si="3"/>
        <v>0</v>
      </c>
      <c r="P19" s="171">
        <f t="shared" si="4"/>
        <v>0</v>
      </c>
    </row>
    <row r="20" spans="1:16" s="26" customFormat="1" ht="34.5" customHeight="1">
      <c r="A20" s="177" t="s">
        <v>104</v>
      </c>
      <c r="B20" s="90" t="s">
        <v>84</v>
      </c>
      <c r="C20" s="93" t="s">
        <v>361</v>
      </c>
      <c r="D20" s="154" t="s">
        <v>83</v>
      </c>
      <c r="E20" s="154">
        <v>9.4</v>
      </c>
      <c r="F20" s="148"/>
      <c r="G20" s="149"/>
      <c r="H20" s="150">
        <f t="shared" si="5"/>
        <v>0</v>
      </c>
      <c r="I20" s="151"/>
      <c r="J20" s="151"/>
      <c r="K20" s="178">
        <f t="shared" si="0"/>
        <v>0</v>
      </c>
      <c r="L20" s="170">
        <f t="shared" si="1"/>
        <v>0</v>
      </c>
      <c r="M20" s="152">
        <f t="shared" si="2"/>
        <v>0</v>
      </c>
      <c r="N20" s="153">
        <f t="shared" si="6"/>
        <v>0</v>
      </c>
      <c r="O20" s="153">
        <f t="shared" si="3"/>
        <v>0</v>
      </c>
      <c r="P20" s="171">
        <f t="shared" si="4"/>
        <v>0</v>
      </c>
    </row>
    <row r="21" spans="1:16" s="26" customFormat="1" ht="15.75" customHeight="1">
      <c r="A21" s="177"/>
      <c r="B21" s="90"/>
      <c r="C21" s="147" t="s">
        <v>85</v>
      </c>
      <c r="D21" s="154" t="s">
        <v>83</v>
      </c>
      <c r="E21" s="154">
        <v>9.4</v>
      </c>
      <c r="F21" s="148"/>
      <c r="G21" s="149"/>
      <c r="H21" s="150">
        <f t="shared" si="5"/>
        <v>0</v>
      </c>
      <c r="I21" s="151"/>
      <c r="J21" s="151"/>
      <c r="K21" s="178">
        <f t="shared" si="0"/>
        <v>0</v>
      </c>
      <c r="L21" s="170">
        <f t="shared" si="1"/>
        <v>0</v>
      </c>
      <c r="M21" s="152">
        <f t="shared" si="2"/>
        <v>0</v>
      </c>
      <c r="N21" s="153">
        <f t="shared" si="6"/>
        <v>0</v>
      </c>
      <c r="O21" s="153">
        <f t="shared" si="3"/>
        <v>0</v>
      </c>
      <c r="P21" s="171">
        <f t="shared" si="4"/>
        <v>0</v>
      </c>
    </row>
    <row r="22" spans="1:16" s="26" customFormat="1" ht="15.75" customHeight="1">
      <c r="A22" s="177"/>
      <c r="B22" s="90"/>
      <c r="C22" s="147" t="s">
        <v>86</v>
      </c>
      <c r="D22" s="157" t="s">
        <v>87</v>
      </c>
      <c r="E22" s="157">
        <v>270</v>
      </c>
      <c r="F22" s="148"/>
      <c r="G22" s="149"/>
      <c r="H22" s="150">
        <f t="shared" si="5"/>
        <v>0</v>
      </c>
      <c r="I22" s="151"/>
      <c r="J22" s="151"/>
      <c r="K22" s="178">
        <f t="shared" si="0"/>
        <v>0</v>
      </c>
      <c r="L22" s="170">
        <f t="shared" si="1"/>
        <v>0</v>
      </c>
      <c r="M22" s="152">
        <f t="shared" si="2"/>
        <v>0</v>
      </c>
      <c r="N22" s="153">
        <f t="shared" si="6"/>
        <v>0</v>
      </c>
      <c r="O22" s="153">
        <f t="shared" si="3"/>
        <v>0</v>
      </c>
      <c r="P22" s="171">
        <f t="shared" si="4"/>
        <v>0</v>
      </c>
    </row>
    <row r="23" spans="1:16" s="26" customFormat="1" ht="15" customHeight="1">
      <c r="A23" s="177"/>
      <c r="B23" s="90"/>
      <c r="C23" s="147" t="s">
        <v>364</v>
      </c>
      <c r="D23" s="157" t="s">
        <v>87</v>
      </c>
      <c r="E23" s="157">
        <v>262</v>
      </c>
      <c r="F23" s="148"/>
      <c r="G23" s="149"/>
      <c r="H23" s="150">
        <f t="shared" si="5"/>
        <v>0</v>
      </c>
      <c r="I23" s="151"/>
      <c r="J23" s="151"/>
      <c r="K23" s="178">
        <f t="shared" si="0"/>
        <v>0</v>
      </c>
      <c r="L23" s="170">
        <f t="shared" si="1"/>
        <v>0</v>
      </c>
      <c r="M23" s="152">
        <f t="shared" si="2"/>
        <v>0</v>
      </c>
      <c r="N23" s="153">
        <f t="shared" si="6"/>
        <v>0</v>
      </c>
      <c r="O23" s="153">
        <f t="shared" si="3"/>
        <v>0</v>
      </c>
      <c r="P23" s="171">
        <f t="shared" si="4"/>
        <v>0</v>
      </c>
    </row>
    <row r="24" spans="1:16" s="26" customFormat="1" ht="15" customHeight="1">
      <c r="A24" s="177"/>
      <c r="B24" s="90"/>
      <c r="C24" s="147" t="s">
        <v>368</v>
      </c>
      <c r="D24" s="157" t="s">
        <v>363</v>
      </c>
      <c r="E24" s="157">
        <v>1</v>
      </c>
      <c r="F24" s="148"/>
      <c r="G24" s="149"/>
      <c r="H24" s="150">
        <f t="shared" si="5"/>
        <v>0</v>
      </c>
      <c r="I24" s="151"/>
      <c r="J24" s="151"/>
      <c r="K24" s="178">
        <f t="shared" si="0"/>
        <v>0</v>
      </c>
      <c r="L24" s="170">
        <f t="shared" si="1"/>
        <v>0</v>
      </c>
      <c r="M24" s="152">
        <f t="shared" si="2"/>
        <v>0</v>
      </c>
      <c r="N24" s="153">
        <f t="shared" si="6"/>
        <v>0</v>
      </c>
      <c r="O24" s="153">
        <f t="shared" si="3"/>
        <v>0</v>
      </c>
      <c r="P24" s="171">
        <f t="shared" si="4"/>
        <v>0</v>
      </c>
    </row>
    <row r="25" spans="1:16" s="26" customFormat="1" ht="34.5" customHeight="1">
      <c r="A25" s="177" t="s">
        <v>245</v>
      </c>
      <c r="B25" s="90" t="s">
        <v>396</v>
      </c>
      <c r="C25" s="93" t="s">
        <v>371</v>
      </c>
      <c r="D25" s="154" t="s">
        <v>39</v>
      </c>
      <c r="E25" s="154">
        <v>251</v>
      </c>
      <c r="F25" s="155"/>
      <c r="G25" s="156"/>
      <c r="H25" s="150">
        <f t="shared" si="5"/>
        <v>0</v>
      </c>
      <c r="I25" s="151"/>
      <c r="J25" s="151"/>
      <c r="K25" s="178">
        <f t="shared" si="0"/>
        <v>0</v>
      </c>
      <c r="L25" s="170">
        <f t="shared" si="1"/>
        <v>0</v>
      </c>
      <c r="M25" s="152">
        <f t="shared" si="2"/>
        <v>0</v>
      </c>
      <c r="N25" s="153">
        <f t="shared" si="6"/>
        <v>0</v>
      </c>
      <c r="O25" s="153">
        <f t="shared" si="3"/>
        <v>0</v>
      </c>
      <c r="P25" s="171">
        <f t="shared" si="4"/>
        <v>0</v>
      </c>
    </row>
    <row r="26" spans="1:16" s="26" customFormat="1" ht="15" customHeight="1">
      <c r="A26" s="177"/>
      <c r="B26" s="90"/>
      <c r="C26" s="147" t="s">
        <v>91</v>
      </c>
      <c r="D26" s="157" t="s">
        <v>83</v>
      </c>
      <c r="E26" s="154">
        <v>20.1</v>
      </c>
      <c r="F26" s="148"/>
      <c r="G26" s="149"/>
      <c r="H26" s="150">
        <f t="shared" si="5"/>
        <v>0</v>
      </c>
      <c r="I26" s="151"/>
      <c r="J26" s="151"/>
      <c r="K26" s="178">
        <f t="shared" si="0"/>
        <v>0</v>
      </c>
      <c r="L26" s="170">
        <f t="shared" si="1"/>
        <v>0</v>
      </c>
      <c r="M26" s="152">
        <f t="shared" si="2"/>
        <v>0</v>
      </c>
      <c r="N26" s="153">
        <f t="shared" si="6"/>
        <v>0</v>
      </c>
      <c r="O26" s="153">
        <f t="shared" si="3"/>
        <v>0</v>
      </c>
      <c r="P26" s="171">
        <f t="shared" si="4"/>
        <v>0</v>
      </c>
    </row>
    <row r="27" spans="1:16" s="26" customFormat="1" ht="15" customHeight="1">
      <c r="A27" s="177"/>
      <c r="B27" s="90"/>
      <c r="C27" s="147" t="s">
        <v>92</v>
      </c>
      <c r="D27" s="157" t="s">
        <v>24</v>
      </c>
      <c r="E27" s="157">
        <v>1</v>
      </c>
      <c r="F27" s="155"/>
      <c r="G27" s="156"/>
      <c r="H27" s="150">
        <f t="shared" si="5"/>
        <v>0</v>
      </c>
      <c r="I27" s="151"/>
      <c r="J27" s="151"/>
      <c r="K27" s="178">
        <f t="shared" si="0"/>
        <v>0</v>
      </c>
      <c r="L27" s="170">
        <f t="shared" si="1"/>
        <v>0</v>
      </c>
      <c r="M27" s="152">
        <f t="shared" si="2"/>
        <v>0</v>
      </c>
      <c r="N27" s="153">
        <f t="shared" si="6"/>
        <v>0</v>
      </c>
      <c r="O27" s="153">
        <f t="shared" si="3"/>
        <v>0</v>
      </c>
      <c r="P27" s="171">
        <f t="shared" si="4"/>
        <v>0</v>
      </c>
    </row>
    <row r="28" spans="1:16" s="26" customFormat="1" ht="24.75" customHeight="1">
      <c r="A28" s="177" t="s">
        <v>259</v>
      </c>
      <c r="B28" s="90" t="s">
        <v>396</v>
      </c>
      <c r="C28" s="93" t="s">
        <v>369</v>
      </c>
      <c r="D28" s="160" t="s">
        <v>83</v>
      </c>
      <c r="E28" s="160">
        <v>3</v>
      </c>
      <c r="F28" s="155"/>
      <c r="G28" s="156"/>
      <c r="H28" s="150">
        <f t="shared" si="5"/>
        <v>0</v>
      </c>
      <c r="I28" s="151"/>
      <c r="J28" s="151"/>
      <c r="K28" s="178">
        <f t="shared" si="0"/>
        <v>0</v>
      </c>
      <c r="L28" s="170">
        <f t="shared" si="1"/>
        <v>0</v>
      </c>
      <c r="M28" s="152">
        <f t="shared" si="2"/>
        <v>0</v>
      </c>
      <c r="N28" s="153">
        <f t="shared" si="6"/>
        <v>0</v>
      </c>
      <c r="O28" s="153">
        <f t="shared" si="3"/>
        <v>0</v>
      </c>
      <c r="P28" s="171">
        <f t="shared" si="4"/>
        <v>0</v>
      </c>
    </row>
    <row r="29" spans="1:16" s="26" customFormat="1" ht="15" customHeight="1">
      <c r="A29" s="177"/>
      <c r="B29" s="90"/>
      <c r="C29" s="147" t="s">
        <v>85</v>
      </c>
      <c r="D29" s="157" t="s">
        <v>83</v>
      </c>
      <c r="E29" s="160">
        <v>3</v>
      </c>
      <c r="F29" s="148"/>
      <c r="G29" s="149"/>
      <c r="H29" s="150">
        <f t="shared" si="5"/>
        <v>0</v>
      </c>
      <c r="I29" s="151"/>
      <c r="J29" s="151"/>
      <c r="K29" s="178">
        <f t="shared" si="0"/>
        <v>0</v>
      </c>
      <c r="L29" s="170">
        <f t="shared" si="1"/>
        <v>0</v>
      </c>
      <c r="M29" s="152">
        <f t="shared" si="2"/>
        <v>0</v>
      </c>
      <c r="N29" s="153">
        <f t="shared" si="6"/>
        <v>0</v>
      </c>
      <c r="O29" s="153">
        <f t="shared" si="3"/>
        <v>0</v>
      </c>
      <c r="P29" s="171">
        <f t="shared" si="4"/>
        <v>0</v>
      </c>
    </row>
    <row r="30" spans="1:16" s="26" customFormat="1" ht="15" customHeight="1">
      <c r="A30" s="177"/>
      <c r="B30" s="90"/>
      <c r="C30" s="147" t="s">
        <v>86</v>
      </c>
      <c r="D30" s="157" t="s">
        <v>87</v>
      </c>
      <c r="E30" s="157">
        <v>81</v>
      </c>
      <c r="F30" s="148"/>
      <c r="G30" s="149"/>
      <c r="H30" s="150">
        <f t="shared" si="5"/>
        <v>0</v>
      </c>
      <c r="I30" s="151"/>
      <c r="J30" s="151"/>
      <c r="K30" s="178">
        <f t="shared" si="0"/>
        <v>0</v>
      </c>
      <c r="L30" s="170">
        <f t="shared" si="1"/>
        <v>0</v>
      </c>
      <c r="M30" s="152">
        <f t="shared" si="2"/>
        <v>0</v>
      </c>
      <c r="N30" s="153">
        <f t="shared" si="6"/>
        <v>0</v>
      </c>
      <c r="O30" s="153">
        <f t="shared" si="3"/>
        <v>0</v>
      </c>
      <c r="P30" s="171">
        <f t="shared" si="4"/>
        <v>0</v>
      </c>
    </row>
    <row r="31" spans="1:16" s="26" customFormat="1" ht="15" customHeight="1">
      <c r="A31" s="177"/>
      <c r="B31" s="90"/>
      <c r="C31" s="147" t="s">
        <v>370</v>
      </c>
      <c r="D31" s="157" t="s">
        <v>87</v>
      </c>
      <c r="E31" s="157">
        <v>50</v>
      </c>
      <c r="F31" s="148"/>
      <c r="G31" s="149"/>
      <c r="H31" s="150">
        <f t="shared" si="5"/>
        <v>0</v>
      </c>
      <c r="I31" s="151"/>
      <c r="J31" s="151"/>
      <c r="K31" s="178">
        <f t="shared" si="0"/>
        <v>0</v>
      </c>
      <c r="L31" s="170">
        <f t="shared" si="1"/>
        <v>0</v>
      </c>
      <c r="M31" s="152">
        <f t="shared" si="2"/>
        <v>0</v>
      </c>
      <c r="N31" s="153">
        <f t="shared" si="6"/>
        <v>0</v>
      </c>
      <c r="O31" s="153">
        <f t="shared" si="3"/>
        <v>0</v>
      </c>
      <c r="P31" s="171">
        <f t="shared" si="4"/>
        <v>0</v>
      </c>
    </row>
    <row r="32" spans="1:16" s="26" customFormat="1" ht="15" customHeight="1">
      <c r="A32" s="177"/>
      <c r="B32" s="90"/>
      <c r="C32" s="159" t="s">
        <v>372</v>
      </c>
      <c r="D32" s="157" t="s">
        <v>39</v>
      </c>
      <c r="E32" s="157">
        <v>1.5</v>
      </c>
      <c r="F32" s="148"/>
      <c r="G32" s="149"/>
      <c r="H32" s="150">
        <f t="shared" si="5"/>
        <v>0</v>
      </c>
      <c r="I32" s="151"/>
      <c r="J32" s="151"/>
      <c r="K32" s="178">
        <f t="shared" si="0"/>
        <v>0</v>
      </c>
      <c r="L32" s="170">
        <f t="shared" si="1"/>
        <v>0</v>
      </c>
      <c r="M32" s="152">
        <f t="shared" si="2"/>
        <v>0</v>
      </c>
      <c r="N32" s="153">
        <f t="shared" si="6"/>
        <v>0</v>
      </c>
      <c r="O32" s="153">
        <f t="shared" si="3"/>
        <v>0</v>
      </c>
      <c r="P32" s="171">
        <f t="shared" si="4"/>
        <v>0</v>
      </c>
    </row>
    <row r="33" spans="1:16" s="26" customFormat="1" ht="15" customHeight="1">
      <c r="A33" s="177"/>
      <c r="B33" s="90"/>
      <c r="C33" s="147" t="s">
        <v>92</v>
      </c>
      <c r="D33" s="157" t="s">
        <v>24</v>
      </c>
      <c r="E33" s="157">
        <v>1</v>
      </c>
      <c r="F33" s="155"/>
      <c r="G33" s="156"/>
      <c r="H33" s="150">
        <f t="shared" si="5"/>
        <v>0</v>
      </c>
      <c r="I33" s="151"/>
      <c r="J33" s="151"/>
      <c r="K33" s="178">
        <f t="shared" si="0"/>
        <v>0</v>
      </c>
      <c r="L33" s="170">
        <f t="shared" si="1"/>
        <v>0</v>
      </c>
      <c r="M33" s="152">
        <f t="shared" si="2"/>
        <v>0</v>
      </c>
      <c r="N33" s="153">
        <f t="shared" si="6"/>
        <v>0</v>
      </c>
      <c r="O33" s="153">
        <f t="shared" si="3"/>
        <v>0</v>
      </c>
      <c r="P33" s="171">
        <f t="shared" si="4"/>
        <v>0</v>
      </c>
    </row>
    <row r="34" spans="1:16" s="26" customFormat="1" ht="30" customHeight="1">
      <c r="A34" s="177" t="s">
        <v>273</v>
      </c>
      <c r="B34" s="90" t="s">
        <v>84</v>
      </c>
      <c r="C34" s="93" t="s">
        <v>362</v>
      </c>
      <c r="D34" s="90" t="s">
        <v>83</v>
      </c>
      <c r="E34" s="90">
        <v>10.2</v>
      </c>
      <c r="F34" s="76"/>
      <c r="G34" s="70"/>
      <c r="H34" s="150">
        <f t="shared" si="5"/>
        <v>0</v>
      </c>
      <c r="I34" s="77"/>
      <c r="J34" s="77"/>
      <c r="K34" s="178">
        <f t="shared" si="0"/>
        <v>0</v>
      </c>
      <c r="L34" s="170">
        <f t="shared" si="1"/>
        <v>0</v>
      </c>
      <c r="M34" s="152">
        <f t="shared" si="2"/>
        <v>0</v>
      </c>
      <c r="N34" s="153">
        <f t="shared" si="6"/>
        <v>0</v>
      </c>
      <c r="O34" s="153">
        <f t="shared" si="3"/>
        <v>0</v>
      </c>
      <c r="P34" s="171">
        <f t="shared" si="4"/>
        <v>0</v>
      </c>
    </row>
    <row r="35" spans="1:16" s="26" customFormat="1" ht="15" customHeight="1">
      <c r="A35" s="180"/>
      <c r="B35" s="94"/>
      <c r="C35" s="147" t="s">
        <v>85</v>
      </c>
      <c r="D35" s="91" t="s">
        <v>83</v>
      </c>
      <c r="E35" s="91">
        <v>10.2</v>
      </c>
      <c r="F35" s="76"/>
      <c r="G35" s="70"/>
      <c r="H35" s="150">
        <f t="shared" si="5"/>
        <v>0</v>
      </c>
      <c r="I35" s="77"/>
      <c r="J35" s="77"/>
      <c r="K35" s="178">
        <f t="shared" si="0"/>
        <v>0</v>
      </c>
      <c r="L35" s="170">
        <f t="shared" si="1"/>
        <v>0</v>
      </c>
      <c r="M35" s="152">
        <f t="shared" si="2"/>
        <v>0</v>
      </c>
      <c r="N35" s="153">
        <f t="shared" si="6"/>
        <v>0</v>
      </c>
      <c r="O35" s="153">
        <f t="shared" si="3"/>
        <v>0</v>
      </c>
      <c r="P35" s="171">
        <f t="shared" si="4"/>
        <v>0</v>
      </c>
    </row>
    <row r="36" spans="1:16" s="26" customFormat="1" ht="15" customHeight="1">
      <c r="A36" s="180"/>
      <c r="B36" s="94"/>
      <c r="C36" s="147" t="s">
        <v>86</v>
      </c>
      <c r="D36" s="91" t="s">
        <v>87</v>
      </c>
      <c r="E36" s="91">
        <v>140</v>
      </c>
      <c r="F36" s="76"/>
      <c r="G36" s="70"/>
      <c r="H36" s="150">
        <f t="shared" si="5"/>
        <v>0</v>
      </c>
      <c r="I36" s="77"/>
      <c r="J36" s="77"/>
      <c r="K36" s="178">
        <f t="shared" si="0"/>
        <v>0</v>
      </c>
      <c r="L36" s="170">
        <f t="shared" si="1"/>
        <v>0</v>
      </c>
      <c r="M36" s="152">
        <f t="shared" si="2"/>
        <v>0</v>
      </c>
      <c r="N36" s="153">
        <f t="shared" si="6"/>
        <v>0</v>
      </c>
      <c r="O36" s="153">
        <f t="shared" si="3"/>
        <v>0</v>
      </c>
      <c r="P36" s="171">
        <f t="shared" si="4"/>
        <v>0</v>
      </c>
    </row>
    <row r="37" spans="1:16" s="26" customFormat="1" ht="15" customHeight="1">
      <c r="A37" s="180"/>
      <c r="B37" s="94"/>
      <c r="C37" s="147" t="s">
        <v>92</v>
      </c>
      <c r="D37" s="91" t="s">
        <v>83</v>
      </c>
      <c r="E37" s="91">
        <v>0.2</v>
      </c>
      <c r="F37" s="76"/>
      <c r="G37" s="70"/>
      <c r="H37" s="150">
        <f t="shared" si="5"/>
        <v>0</v>
      </c>
      <c r="I37" s="77"/>
      <c r="J37" s="77"/>
      <c r="K37" s="178">
        <f t="shared" si="0"/>
        <v>0</v>
      </c>
      <c r="L37" s="170">
        <f t="shared" si="1"/>
        <v>0</v>
      </c>
      <c r="M37" s="152">
        <f t="shared" si="2"/>
        <v>0</v>
      </c>
      <c r="N37" s="153">
        <f t="shared" si="6"/>
        <v>0</v>
      </c>
      <c r="O37" s="153">
        <f t="shared" si="3"/>
        <v>0</v>
      </c>
      <c r="P37" s="171">
        <f t="shared" si="4"/>
        <v>0</v>
      </c>
    </row>
    <row r="38" spans="1:16" s="26" customFormat="1" ht="15" customHeight="1">
      <c r="A38" s="181" t="s">
        <v>276</v>
      </c>
      <c r="B38" s="94"/>
      <c r="C38" s="205" t="s">
        <v>366</v>
      </c>
      <c r="D38" s="90" t="s">
        <v>39</v>
      </c>
      <c r="E38" s="90">
        <v>53</v>
      </c>
      <c r="F38" s="76"/>
      <c r="G38" s="70"/>
      <c r="H38" s="150">
        <f t="shared" si="5"/>
        <v>0</v>
      </c>
      <c r="I38" s="77"/>
      <c r="J38" s="77"/>
      <c r="K38" s="178">
        <f t="shared" si="0"/>
        <v>0</v>
      </c>
      <c r="L38" s="170">
        <f t="shared" si="1"/>
        <v>0</v>
      </c>
      <c r="M38" s="152">
        <f t="shared" si="2"/>
        <v>0</v>
      </c>
      <c r="N38" s="153">
        <f t="shared" si="6"/>
        <v>0</v>
      </c>
      <c r="O38" s="153">
        <f t="shared" si="3"/>
        <v>0</v>
      </c>
      <c r="P38" s="171">
        <f t="shared" si="4"/>
        <v>0</v>
      </c>
    </row>
    <row r="39" spans="1:16" s="26" customFormat="1" ht="15" customHeight="1">
      <c r="A39" s="180"/>
      <c r="B39" s="94"/>
      <c r="C39" s="158" t="s">
        <v>367</v>
      </c>
      <c r="D39" s="157" t="s">
        <v>39</v>
      </c>
      <c r="E39" s="157">
        <v>53</v>
      </c>
      <c r="F39" s="76"/>
      <c r="G39" s="70"/>
      <c r="H39" s="150">
        <f t="shared" si="5"/>
        <v>0</v>
      </c>
      <c r="I39" s="77"/>
      <c r="J39" s="77"/>
      <c r="K39" s="178">
        <f t="shared" si="0"/>
        <v>0</v>
      </c>
      <c r="L39" s="170">
        <f t="shared" si="1"/>
        <v>0</v>
      </c>
      <c r="M39" s="152">
        <f t="shared" si="2"/>
        <v>0</v>
      </c>
      <c r="N39" s="153">
        <f t="shared" si="6"/>
        <v>0</v>
      </c>
      <c r="O39" s="153">
        <f t="shared" si="3"/>
        <v>0</v>
      </c>
      <c r="P39" s="171">
        <f t="shared" si="4"/>
        <v>0</v>
      </c>
    </row>
    <row r="40" spans="1:16" s="26" customFormat="1" ht="38.25" customHeight="1">
      <c r="A40" s="177" t="s">
        <v>343</v>
      </c>
      <c r="B40" s="90" t="s">
        <v>88</v>
      </c>
      <c r="C40" s="93" t="s">
        <v>375</v>
      </c>
      <c r="D40" s="90" t="s">
        <v>24</v>
      </c>
      <c r="E40" s="90">
        <v>1</v>
      </c>
      <c r="F40" s="76"/>
      <c r="G40" s="70"/>
      <c r="H40" s="150"/>
      <c r="I40" s="77"/>
      <c r="J40" s="77"/>
      <c r="K40" s="178">
        <f t="shared" si="0"/>
        <v>0</v>
      </c>
      <c r="L40" s="170">
        <f t="shared" si="1"/>
        <v>0</v>
      </c>
      <c r="M40" s="152">
        <f t="shared" si="2"/>
        <v>0</v>
      </c>
      <c r="N40" s="153">
        <f t="shared" si="6"/>
        <v>0</v>
      </c>
      <c r="O40" s="153">
        <f t="shared" si="3"/>
        <v>0</v>
      </c>
      <c r="P40" s="171">
        <f t="shared" si="4"/>
        <v>0</v>
      </c>
    </row>
    <row r="41" spans="1:16" s="26" customFormat="1" ht="15" customHeight="1">
      <c r="A41" s="177"/>
      <c r="B41" s="90"/>
      <c r="C41" s="159" t="s">
        <v>377</v>
      </c>
      <c r="D41" s="90" t="s">
        <v>24</v>
      </c>
      <c r="E41" s="157">
        <v>1</v>
      </c>
      <c r="F41" s="76"/>
      <c r="G41" s="70"/>
      <c r="H41" s="150">
        <f>ROUND(F41*G41,2)</f>
        <v>0</v>
      </c>
      <c r="I41" s="77"/>
      <c r="J41" s="77"/>
      <c r="K41" s="178">
        <f>SUM(H41:J41)</f>
        <v>0</v>
      </c>
      <c r="L41" s="170">
        <f>ROUND(E41*F41,2)</f>
        <v>0</v>
      </c>
      <c r="M41" s="152">
        <f>ROUND(E41*H41,2)</f>
        <v>0</v>
      </c>
      <c r="N41" s="153">
        <f>ROUND(E41*I41,2)</f>
        <v>0</v>
      </c>
      <c r="O41" s="153">
        <f>ROUND(E41*J41,2)</f>
        <v>0</v>
      </c>
      <c r="P41" s="171">
        <f>SUM(M41:O41)</f>
        <v>0</v>
      </c>
    </row>
    <row r="42" spans="1:16" s="26" customFormat="1" ht="24.75" customHeight="1">
      <c r="A42" s="177" t="s">
        <v>373</v>
      </c>
      <c r="B42" s="90" t="s">
        <v>88</v>
      </c>
      <c r="C42" s="93" t="s">
        <v>365</v>
      </c>
      <c r="D42" s="99" t="s">
        <v>24</v>
      </c>
      <c r="E42" s="99">
        <v>1</v>
      </c>
      <c r="F42" s="76"/>
      <c r="G42" s="70"/>
      <c r="H42" s="150"/>
      <c r="I42" s="77"/>
      <c r="J42" s="77"/>
      <c r="K42" s="178">
        <f t="shared" si="0"/>
        <v>0</v>
      </c>
      <c r="L42" s="170">
        <f t="shared" si="1"/>
        <v>0</v>
      </c>
      <c r="M42" s="152">
        <f t="shared" si="2"/>
        <v>0</v>
      </c>
      <c r="N42" s="153">
        <f t="shared" si="6"/>
        <v>0</v>
      </c>
      <c r="O42" s="153">
        <f t="shared" si="3"/>
        <v>0</v>
      </c>
      <c r="P42" s="171">
        <f t="shared" si="4"/>
        <v>0</v>
      </c>
    </row>
    <row r="43" spans="1:16" s="26" customFormat="1" ht="15" customHeight="1">
      <c r="A43" s="177"/>
      <c r="B43" s="90"/>
      <c r="C43" s="159" t="s">
        <v>376</v>
      </c>
      <c r="D43" s="99" t="s">
        <v>24</v>
      </c>
      <c r="E43" s="157">
        <v>1</v>
      </c>
      <c r="F43" s="76"/>
      <c r="G43" s="70"/>
      <c r="H43" s="150">
        <f t="shared" si="5"/>
        <v>0</v>
      </c>
      <c r="I43" s="77"/>
      <c r="J43" s="77"/>
      <c r="K43" s="178">
        <f t="shared" si="0"/>
        <v>0</v>
      </c>
      <c r="L43" s="170">
        <f t="shared" si="1"/>
        <v>0</v>
      </c>
      <c r="M43" s="152">
        <f t="shared" si="2"/>
        <v>0</v>
      </c>
      <c r="N43" s="153">
        <f t="shared" si="6"/>
        <v>0</v>
      </c>
      <c r="O43" s="153">
        <f t="shared" si="3"/>
        <v>0</v>
      </c>
      <c r="P43" s="171">
        <f t="shared" si="4"/>
        <v>0</v>
      </c>
    </row>
    <row r="44" spans="1:16" s="27" customFormat="1" ht="24.75" customHeight="1">
      <c r="A44" s="177" t="s">
        <v>374</v>
      </c>
      <c r="B44" s="90" t="s">
        <v>88</v>
      </c>
      <c r="C44" s="93" t="s">
        <v>89</v>
      </c>
      <c r="D44" s="90" t="s">
        <v>39</v>
      </c>
      <c r="E44" s="90">
        <v>16.5</v>
      </c>
      <c r="F44" s="41"/>
      <c r="G44" s="42"/>
      <c r="H44" s="150"/>
      <c r="I44" s="77"/>
      <c r="J44" s="77"/>
      <c r="K44" s="178">
        <f t="shared" si="0"/>
        <v>0</v>
      </c>
      <c r="L44" s="170">
        <f t="shared" si="1"/>
        <v>0</v>
      </c>
      <c r="M44" s="152">
        <f t="shared" si="2"/>
        <v>0</v>
      </c>
      <c r="N44" s="153">
        <f t="shared" si="6"/>
        <v>0</v>
      </c>
      <c r="O44" s="153">
        <f t="shared" si="3"/>
        <v>0</v>
      </c>
      <c r="P44" s="171">
        <f t="shared" si="4"/>
        <v>0</v>
      </c>
    </row>
    <row r="45" spans="1:16" s="27" customFormat="1" ht="15" customHeight="1">
      <c r="A45" s="180"/>
      <c r="B45" s="94"/>
      <c r="C45" s="147" t="s">
        <v>90</v>
      </c>
      <c r="D45" s="91" t="s">
        <v>39</v>
      </c>
      <c r="E45" s="91">
        <v>16.5</v>
      </c>
      <c r="F45" s="41"/>
      <c r="G45" s="42"/>
      <c r="H45" s="150">
        <f t="shared" si="5"/>
        <v>0</v>
      </c>
      <c r="I45" s="77"/>
      <c r="J45" s="77"/>
      <c r="K45" s="178">
        <f t="shared" si="0"/>
        <v>0</v>
      </c>
      <c r="L45" s="170">
        <f t="shared" si="1"/>
        <v>0</v>
      </c>
      <c r="M45" s="152">
        <f t="shared" si="2"/>
        <v>0</v>
      </c>
      <c r="N45" s="153">
        <f t="shared" si="6"/>
        <v>0</v>
      </c>
      <c r="O45" s="153">
        <f t="shared" si="3"/>
        <v>0</v>
      </c>
      <c r="P45" s="171">
        <f t="shared" si="4"/>
        <v>0</v>
      </c>
    </row>
    <row r="46" spans="1:16" s="27" customFormat="1" ht="15" customHeight="1">
      <c r="A46" s="180"/>
      <c r="B46" s="94"/>
      <c r="C46" s="147" t="s">
        <v>370</v>
      </c>
      <c r="D46" s="157" t="s">
        <v>87</v>
      </c>
      <c r="E46" s="157">
        <v>166</v>
      </c>
      <c r="F46" s="148"/>
      <c r="G46" s="149"/>
      <c r="H46" s="150">
        <f>ROUND(F46*G46,2)</f>
        <v>0</v>
      </c>
      <c r="I46" s="151"/>
      <c r="J46" s="151"/>
      <c r="K46" s="178">
        <f>SUM(H46:J46)</f>
        <v>0</v>
      </c>
      <c r="L46" s="170">
        <f>ROUND(E46*F46,2)</f>
        <v>0</v>
      </c>
      <c r="M46" s="152">
        <f>ROUND(E46*H46,2)</f>
        <v>0</v>
      </c>
      <c r="N46" s="153">
        <f>ROUND(E46*I46,2)</f>
        <v>0</v>
      </c>
      <c r="O46" s="153">
        <f>ROUND(E46*J46,2)</f>
        <v>0</v>
      </c>
      <c r="P46" s="171">
        <f>SUM(M46:O46)</f>
        <v>0</v>
      </c>
    </row>
    <row r="47" spans="1:16" s="26" customFormat="1" ht="24.75" customHeight="1">
      <c r="A47" s="177" t="s">
        <v>379</v>
      </c>
      <c r="B47" s="90" t="s">
        <v>88</v>
      </c>
      <c r="C47" s="93" t="s">
        <v>378</v>
      </c>
      <c r="D47" s="90" t="s">
        <v>39</v>
      </c>
      <c r="E47" s="90">
        <v>20</v>
      </c>
      <c r="F47" s="41"/>
      <c r="G47" s="42"/>
      <c r="H47" s="150">
        <f t="shared" si="5"/>
        <v>0</v>
      </c>
      <c r="I47" s="77"/>
      <c r="J47" s="77"/>
      <c r="K47" s="178">
        <f t="shared" si="0"/>
        <v>0</v>
      </c>
      <c r="L47" s="170">
        <f t="shared" si="1"/>
        <v>0</v>
      </c>
      <c r="M47" s="152">
        <f t="shared" si="2"/>
        <v>0</v>
      </c>
      <c r="N47" s="153">
        <f t="shared" si="6"/>
        <v>0</v>
      </c>
      <c r="O47" s="153">
        <f t="shared" si="3"/>
        <v>0</v>
      </c>
      <c r="P47" s="171">
        <f t="shared" si="4"/>
        <v>0</v>
      </c>
    </row>
    <row r="48" spans="1:16" s="186" customFormat="1" ht="15" customHeight="1">
      <c r="A48" s="181"/>
      <c r="B48" s="161"/>
      <c r="C48" s="161" t="s">
        <v>380</v>
      </c>
      <c r="D48" s="157" t="s">
        <v>87</v>
      </c>
      <c r="E48" s="157">
        <v>1026</v>
      </c>
      <c r="F48" s="184"/>
      <c r="G48" s="185"/>
      <c r="H48" s="183">
        <f t="shared" si="5"/>
        <v>0</v>
      </c>
      <c r="I48" s="77"/>
      <c r="J48" s="77"/>
      <c r="K48" s="178">
        <f aca="true" t="shared" si="7" ref="K48:K61">SUM(H48:J48)</f>
        <v>0</v>
      </c>
      <c r="L48" s="170">
        <f aca="true" t="shared" si="8" ref="L48:L61">ROUND(E48*F48,2)</f>
        <v>0</v>
      </c>
      <c r="M48" s="152">
        <f aca="true" t="shared" si="9" ref="M48:M61">ROUND(E48*H48,2)</f>
        <v>0</v>
      </c>
      <c r="N48" s="153">
        <f aca="true" t="shared" si="10" ref="N48:N61">ROUND(E48*I48,2)</f>
        <v>0</v>
      </c>
      <c r="O48" s="153">
        <f aca="true" t="shared" si="11" ref="O48:O61">ROUND(E48*J48,2)</f>
        <v>0</v>
      </c>
      <c r="P48" s="171">
        <f aca="true" t="shared" si="12" ref="P48:P61">SUM(M48:O48)</f>
        <v>0</v>
      </c>
    </row>
    <row r="49" spans="1:16" s="186" customFormat="1" ht="15" customHeight="1">
      <c r="A49" s="181"/>
      <c r="B49" s="161"/>
      <c r="C49" s="161" t="s">
        <v>381</v>
      </c>
      <c r="D49" s="157" t="s">
        <v>87</v>
      </c>
      <c r="E49" s="157">
        <v>78</v>
      </c>
      <c r="F49" s="184"/>
      <c r="G49" s="185"/>
      <c r="H49" s="183">
        <f t="shared" si="5"/>
        <v>0</v>
      </c>
      <c r="I49" s="77"/>
      <c r="J49" s="77"/>
      <c r="K49" s="178">
        <f t="shared" si="7"/>
        <v>0</v>
      </c>
      <c r="L49" s="170">
        <f t="shared" si="8"/>
        <v>0</v>
      </c>
      <c r="M49" s="152">
        <f t="shared" si="9"/>
        <v>0</v>
      </c>
      <c r="N49" s="153">
        <f t="shared" si="10"/>
        <v>0</v>
      </c>
      <c r="O49" s="153">
        <f t="shared" si="11"/>
        <v>0</v>
      </c>
      <c r="P49" s="171">
        <f t="shared" si="12"/>
        <v>0</v>
      </c>
    </row>
    <row r="50" spans="1:16" s="186" customFormat="1" ht="15" customHeight="1">
      <c r="A50" s="181"/>
      <c r="B50" s="161"/>
      <c r="C50" s="161" t="s">
        <v>382</v>
      </c>
      <c r="D50" s="157" t="s">
        <v>87</v>
      </c>
      <c r="E50" s="157">
        <v>341</v>
      </c>
      <c r="F50" s="184"/>
      <c r="G50" s="185"/>
      <c r="H50" s="183"/>
      <c r="I50" s="77"/>
      <c r="J50" s="77"/>
      <c r="K50" s="178">
        <f t="shared" si="7"/>
        <v>0</v>
      </c>
      <c r="L50" s="170">
        <f t="shared" si="8"/>
        <v>0</v>
      </c>
      <c r="M50" s="152">
        <f t="shared" si="9"/>
        <v>0</v>
      </c>
      <c r="N50" s="153">
        <f t="shared" si="10"/>
        <v>0</v>
      </c>
      <c r="O50" s="153">
        <f t="shared" si="11"/>
        <v>0</v>
      </c>
      <c r="P50" s="171">
        <f t="shared" si="12"/>
        <v>0</v>
      </c>
    </row>
    <row r="51" spans="1:16" s="186" customFormat="1" ht="15" customHeight="1">
      <c r="A51" s="181"/>
      <c r="B51" s="161"/>
      <c r="C51" s="147" t="s">
        <v>383</v>
      </c>
      <c r="D51" s="157" t="s">
        <v>363</v>
      </c>
      <c r="E51" s="157">
        <v>1</v>
      </c>
      <c r="F51" s="184"/>
      <c r="G51" s="185"/>
      <c r="H51" s="183">
        <f t="shared" si="5"/>
        <v>0</v>
      </c>
      <c r="I51" s="77"/>
      <c r="J51" s="77"/>
      <c r="K51" s="178">
        <f t="shared" si="7"/>
        <v>0</v>
      </c>
      <c r="L51" s="170">
        <f t="shared" si="8"/>
        <v>0</v>
      </c>
      <c r="M51" s="152">
        <f t="shared" si="9"/>
        <v>0</v>
      </c>
      <c r="N51" s="153">
        <f t="shared" si="10"/>
        <v>0</v>
      </c>
      <c r="O51" s="153">
        <f t="shared" si="11"/>
        <v>0</v>
      </c>
      <c r="P51" s="171">
        <f t="shared" si="12"/>
        <v>0</v>
      </c>
    </row>
    <row r="52" spans="1:16" s="186" customFormat="1" ht="15" customHeight="1">
      <c r="A52" s="177" t="s">
        <v>384</v>
      </c>
      <c r="B52" s="90" t="s">
        <v>88</v>
      </c>
      <c r="C52" s="93" t="s">
        <v>385</v>
      </c>
      <c r="D52" s="90" t="s">
        <v>39</v>
      </c>
      <c r="E52" s="90">
        <v>20</v>
      </c>
      <c r="F52" s="41"/>
      <c r="G52" s="42"/>
      <c r="H52" s="150">
        <f>ROUND(F52*G52,2)</f>
        <v>0</v>
      </c>
      <c r="I52" s="77"/>
      <c r="J52" s="77"/>
      <c r="K52" s="178">
        <f t="shared" si="7"/>
        <v>0</v>
      </c>
      <c r="L52" s="170">
        <f t="shared" si="8"/>
        <v>0</v>
      </c>
      <c r="M52" s="152">
        <f t="shared" si="9"/>
        <v>0</v>
      </c>
      <c r="N52" s="153">
        <f t="shared" si="10"/>
        <v>0</v>
      </c>
      <c r="O52" s="153">
        <f t="shared" si="11"/>
        <v>0</v>
      </c>
      <c r="P52" s="171">
        <f t="shared" si="12"/>
        <v>0</v>
      </c>
    </row>
    <row r="53" spans="1:16" s="186" customFormat="1" ht="15" customHeight="1">
      <c r="A53" s="181"/>
      <c r="B53" s="161"/>
      <c r="C53" s="161" t="s">
        <v>380</v>
      </c>
      <c r="D53" s="157" t="s">
        <v>87</v>
      </c>
      <c r="E53" s="157">
        <v>510</v>
      </c>
      <c r="F53" s="184"/>
      <c r="G53" s="185"/>
      <c r="H53" s="183">
        <f>ROUND(F53*G53,2)</f>
        <v>0</v>
      </c>
      <c r="I53" s="77"/>
      <c r="J53" s="77"/>
      <c r="K53" s="178">
        <f t="shared" si="7"/>
        <v>0</v>
      </c>
      <c r="L53" s="170">
        <f t="shared" si="8"/>
        <v>0</v>
      </c>
      <c r="M53" s="152">
        <f t="shared" si="9"/>
        <v>0</v>
      </c>
      <c r="N53" s="153">
        <f t="shared" si="10"/>
        <v>0</v>
      </c>
      <c r="O53" s="153">
        <f t="shared" si="11"/>
        <v>0</v>
      </c>
      <c r="P53" s="171">
        <f t="shared" si="12"/>
        <v>0</v>
      </c>
    </row>
    <row r="54" spans="1:16" s="186" customFormat="1" ht="15" customHeight="1">
      <c r="A54" s="181"/>
      <c r="B54" s="161"/>
      <c r="C54" s="161" t="s">
        <v>382</v>
      </c>
      <c r="D54" s="157" t="s">
        <v>87</v>
      </c>
      <c r="E54" s="157">
        <v>93</v>
      </c>
      <c r="F54" s="184"/>
      <c r="G54" s="185"/>
      <c r="H54" s="183"/>
      <c r="I54" s="77"/>
      <c r="J54" s="77"/>
      <c r="K54" s="178">
        <f t="shared" si="7"/>
        <v>0</v>
      </c>
      <c r="L54" s="170">
        <f t="shared" si="8"/>
        <v>0</v>
      </c>
      <c r="M54" s="152">
        <f t="shared" si="9"/>
        <v>0</v>
      </c>
      <c r="N54" s="153">
        <f t="shared" si="10"/>
        <v>0</v>
      </c>
      <c r="O54" s="153">
        <f t="shared" si="11"/>
        <v>0</v>
      </c>
      <c r="P54" s="171">
        <f t="shared" si="12"/>
        <v>0</v>
      </c>
    </row>
    <row r="55" spans="1:16" s="186" customFormat="1" ht="15" customHeight="1">
      <c r="A55" s="181"/>
      <c r="B55" s="161"/>
      <c r="C55" s="147" t="s">
        <v>383</v>
      </c>
      <c r="D55" s="157" t="s">
        <v>363</v>
      </c>
      <c r="E55" s="157">
        <v>1</v>
      </c>
      <c r="F55" s="184"/>
      <c r="G55" s="185"/>
      <c r="H55" s="183">
        <f>ROUND(F55*G55,2)</f>
        <v>0</v>
      </c>
      <c r="I55" s="77"/>
      <c r="J55" s="77"/>
      <c r="K55" s="178">
        <f t="shared" si="7"/>
        <v>0</v>
      </c>
      <c r="L55" s="170">
        <f t="shared" si="8"/>
        <v>0</v>
      </c>
      <c r="M55" s="152">
        <f t="shared" si="9"/>
        <v>0</v>
      </c>
      <c r="N55" s="153">
        <f t="shared" si="10"/>
        <v>0</v>
      </c>
      <c r="O55" s="153">
        <f t="shared" si="11"/>
        <v>0</v>
      </c>
      <c r="P55" s="171">
        <f t="shared" si="12"/>
        <v>0</v>
      </c>
    </row>
    <row r="56" spans="1:16" s="186" customFormat="1" ht="15" customHeight="1">
      <c r="A56" s="177" t="s">
        <v>386</v>
      </c>
      <c r="B56" s="90" t="s">
        <v>88</v>
      </c>
      <c r="C56" s="93" t="s">
        <v>391</v>
      </c>
      <c r="D56" s="90" t="s">
        <v>363</v>
      </c>
      <c r="E56" s="90">
        <v>1</v>
      </c>
      <c r="F56" s="41"/>
      <c r="G56" s="42"/>
      <c r="H56" s="150">
        <f>ROUND(F56*G56,2)</f>
        <v>0</v>
      </c>
      <c r="I56" s="77"/>
      <c r="J56" s="77"/>
      <c r="K56" s="178">
        <f t="shared" si="7"/>
        <v>0</v>
      </c>
      <c r="L56" s="170">
        <f t="shared" si="8"/>
        <v>0</v>
      </c>
      <c r="M56" s="152">
        <f t="shared" si="9"/>
        <v>0</v>
      </c>
      <c r="N56" s="153">
        <f t="shared" si="10"/>
        <v>0</v>
      </c>
      <c r="O56" s="153">
        <f t="shared" si="11"/>
        <v>0</v>
      </c>
      <c r="P56" s="171">
        <f t="shared" si="12"/>
        <v>0</v>
      </c>
    </row>
    <row r="57" spans="1:16" s="186" customFormat="1" ht="15" customHeight="1">
      <c r="A57" s="181"/>
      <c r="B57" s="161"/>
      <c r="C57" s="161" t="s">
        <v>380</v>
      </c>
      <c r="D57" s="157" t="s">
        <v>87</v>
      </c>
      <c r="E57" s="157">
        <v>2652</v>
      </c>
      <c r="F57" s="184"/>
      <c r="G57" s="185"/>
      <c r="H57" s="183">
        <f>ROUND(F57*G57,2)</f>
        <v>0</v>
      </c>
      <c r="I57" s="77"/>
      <c r="J57" s="77"/>
      <c r="K57" s="178">
        <f t="shared" si="7"/>
        <v>0</v>
      </c>
      <c r="L57" s="170">
        <f t="shared" si="8"/>
        <v>0</v>
      </c>
      <c r="M57" s="152">
        <f t="shared" si="9"/>
        <v>0</v>
      </c>
      <c r="N57" s="153">
        <f t="shared" si="10"/>
        <v>0</v>
      </c>
      <c r="O57" s="153">
        <f t="shared" si="11"/>
        <v>0</v>
      </c>
      <c r="P57" s="171">
        <f t="shared" si="12"/>
        <v>0</v>
      </c>
    </row>
    <row r="58" spans="1:16" s="186" customFormat="1" ht="15" customHeight="1">
      <c r="A58" s="181"/>
      <c r="B58" s="161"/>
      <c r="C58" s="161" t="s">
        <v>387</v>
      </c>
      <c r="D58" s="157" t="s">
        <v>87</v>
      </c>
      <c r="E58" s="157">
        <v>2200</v>
      </c>
      <c r="F58" s="184"/>
      <c r="G58" s="185"/>
      <c r="H58" s="183"/>
      <c r="I58" s="77"/>
      <c r="J58" s="77"/>
      <c r="K58" s="178">
        <f t="shared" si="7"/>
        <v>0</v>
      </c>
      <c r="L58" s="170">
        <f t="shared" si="8"/>
        <v>0</v>
      </c>
      <c r="M58" s="152">
        <f t="shared" si="9"/>
        <v>0</v>
      </c>
      <c r="N58" s="153">
        <f t="shared" si="10"/>
        <v>0</v>
      </c>
      <c r="O58" s="153">
        <f t="shared" si="11"/>
        <v>0</v>
      </c>
      <c r="P58" s="171">
        <f t="shared" si="12"/>
        <v>0</v>
      </c>
    </row>
    <row r="59" spans="1:16" s="186" customFormat="1" ht="15" customHeight="1">
      <c r="A59" s="181"/>
      <c r="B59" s="161"/>
      <c r="C59" s="147" t="s">
        <v>383</v>
      </c>
      <c r="D59" s="157" t="s">
        <v>363</v>
      </c>
      <c r="E59" s="157">
        <v>1</v>
      </c>
      <c r="F59" s="184"/>
      <c r="G59" s="185"/>
      <c r="H59" s="183">
        <f>ROUND(F59*G59,2)</f>
        <v>0</v>
      </c>
      <c r="I59" s="77"/>
      <c r="J59" s="77"/>
      <c r="K59" s="178">
        <f t="shared" si="7"/>
        <v>0</v>
      </c>
      <c r="L59" s="170">
        <f t="shared" si="8"/>
        <v>0</v>
      </c>
      <c r="M59" s="152">
        <f t="shared" si="9"/>
        <v>0</v>
      </c>
      <c r="N59" s="153">
        <f t="shared" si="10"/>
        <v>0</v>
      </c>
      <c r="O59" s="153">
        <f t="shared" si="11"/>
        <v>0</v>
      </c>
      <c r="P59" s="171">
        <f t="shared" si="12"/>
        <v>0</v>
      </c>
    </row>
    <row r="60" spans="1:16" s="186" customFormat="1" ht="15" customHeight="1">
      <c r="A60" s="181" t="s">
        <v>389</v>
      </c>
      <c r="B60" s="90" t="s">
        <v>88</v>
      </c>
      <c r="C60" s="206" t="s">
        <v>390</v>
      </c>
      <c r="D60" s="157" t="s">
        <v>36</v>
      </c>
      <c r="E60" s="157">
        <v>25</v>
      </c>
      <c r="F60" s="41"/>
      <c r="G60" s="42"/>
      <c r="H60" s="150"/>
      <c r="I60" s="77"/>
      <c r="J60" s="77"/>
      <c r="K60" s="178">
        <f t="shared" si="7"/>
        <v>0</v>
      </c>
      <c r="L60" s="170">
        <f t="shared" si="8"/>
        <v>0</v>
      </c>
      <c r="M60" s="152">
        <f t="shared" si="9"/>
        <v>0</v>
      </c>
      <c r="N60" s="153">
        <f t="shared" si="10"/>
        <v>0</v>
      </c>
      <c r="O60" s="153">
        <f t="shared" si="11"/>
        <v>0</v>
      </c>
      <c r="P60" s="171">
        <f t="shared" si="12"/>
        <v>0</v>
      </c>
    </row>
    <row r="61" spans="1:16" s="186" customFormat="1" ht="15" customHeight="1">
      <c r="A61" s="181"/>
      <c r="B61" s="161"/>
      <c r="C61" s="147" t="s">
        <v>392</v>
      </c>
      <c r="D61" s="157" t="s">
        <v>24</v>
      </c>
      <c r="E61" s="157">
        <v>1</v>
      </c>
      <c r="F61" s="184"/>
      <c r="G61" s="185"/>
      <c r="H61" s="183"/>
      <c r="I61" s="77"/>
      <c r="J61" s="77"/>
      <c r="K61" s="178">
        <f t="shared" si="7"/>
        <v>0</v>
      </c>
      <c r="L61" s="170">
        <f t="shared" si="8"/>
        <v>0</v>
      </c>
      <c r="M61" s="152">
        <f t="shared" si="9"/>
        <v>0</v>
      </c>
      <c r="N61" s="153">
        <f t="shared" si="10"/>
        <v>0</v>
      </c>
      <c r="O61" s="153">
        <f t="shared" si="11"/>
        <v>0</v>
      </c>
      <c r="P61" s="171">
        <f t="shared" si="12"/>
        <v>0</v>
      </c>
    </row>
    <row r="62" spans="1:16" s="186" customFormat="1" ht="15" customHeight="1">
      <c r="A62" s="181" t="s">
        <v>397</v>
      </c>
      <c r="B62" s="90" t="s">
        <v>88</v>
      </c>
      <c r="C62" s="206" t="s">
        <v>398</v>
      </c>
      <c r="D62" s="157" t="s">
        <v>39</v>
      </c>
      <c r="E62" s="157">
        <v>10</v>
      </c>
      <c r="F62" s="41"/>
      <c r="G62" s="42"/>
      <c r="H62" s="150"/>
      <c r="I62" s="77"/>
      <c r="J62" s="77"/>
      <c r="K62" s="178">
        <f aca="true" t="shared" si="13" ref="K62:K67">SUM(H62:J62)</f>
        <v>0</v>
      </c>
      <c r="L62" s="170">
        <f aca="true" t="shared" si="14" ref="L62:L67">ROUND(E62*F62,2)</f>
        <v>0</v>
      </c>
      <c r="M62" s="152">
        <f aca="true" t="shared" si="15" ref="M62:M67">ROUND(E62*H62,2)</f>
        <v>0</v>
      </c>
      <c r="N62" s="153">
        <f aca="true" t="shared" si="16" ref="N62:N67">ROUND(E62*I62,2)</f>
        <v>0</v>
      </c>
      <c r="O62" s="153">
        <f aca="true" t="shared" si="17" ref="O62:O67">ROUND(E62*J62,2)</f>
        <v>0</v>
      </c>
      <c r="P62" s="171">
        <f aca="true" t="shared" si="18" ref="P62:P67">SUM(M62:O62)</f>
        <v>0</v>
      </c>
    </row>
    <row r="63" spans="1:16" s="186" customFormat="1" ht="15" customHeight="1">
      <c r="A63" s="181"/>
      <c r="B63" s="161"/>
      <c r="C63" s="147" t="s">
        <v>399</v>
      </c>
      <c r="D63" s="157"/>
      <c r="E63" s="157">
        <v>1</v>
      </c>
      <c r="F63" s="184"/>
      <c r="G63" s="185"/>
      <c r="H63" s="183"/>
      <c r="I63" s="77"/>
      <c r="J63" s="77"/>
      <c r="K63" s="178">
        <f t="shared" si="13"/>
        <v>0</v>
      </c>
      <c r="L63" s="170">
        <f t="shared" si="14"/>
        <v>0</v>
      </c>
      <c r="M63" s="152">
        <f t="shared" si="15"/>
        <v>0</v>
      </c>
      <c r="N63" s="153">
        <f t="shared" si="16"/>
        <v>0</v>
      </c>
      <c r="O63" s="153">
        <f t="shared" si="17"/>
        <v>0</v>
      </c>
      <c r="P63" s="171">
        <f t="shared" si="18"/>
        <v>0</v>
      </c>
    </row>
    <row r="64" spans="1:16" s="186" customFormat="1" ht="15" customHeight="1">
      <c r="A64" s="181" t="s">
        <v>401</v>
      </c>
      <c r="B64" s="90" t="s">
        <v>88</v>
      </c>
      <c r="C64" s="93" t="s">
        <v>441</v>
      </c>
      <c r="D64" s="90" t="s">
        <v>24</v>
      </c>
      <c r="E64" s="90">
        <v>1</v>
      </c>
      <c r="F64" s="76"/>
      <c r="G64" s="70"/>
      <c r="H64" s="150"/>
      <c r="I64" s="77"/>
      <c r="J64" s="77"/>
      <c r="K64" s="178">
        <f t="shared" si="13"/>
        <v>0</v>
      </c>
      <c r="L64" s="170">
        <f t="shared" si="14"/>
        <v>0</v>
      </c>
      <c r="M64" s="152">
        <f t="shared" si="15"/>
        <v>0</v>
      </c>
      <c r="N64" s="153">
        <f t="shared" si="16"/>
        <v>0</v>
      </c>
      <c r="O64" s="153">
        <f t="shared" si="17"/>
        <v>0</v>
      </c>
      <c r="P64" s="171">
        <f t="shared" si="18"/>
        <v>0</v>
      </c>
    </row>
    <row r="65" spans="1:16" s="186" customFormat="1" ht="15" customHeight="1">
      <c r="A65" s="181"/>
      <c r="B65" s="90"/>
      <c r="C65" s="159" t="s">
        <v>377</v>
      </c>
      <c r="D65" s="90" t="s">
        <v>24</v>
      </c>
      <c r="E65" s="157">
        <v>1</v>
      </c>
      <c r="F65" s="76"/>
      <c r="G65" s="70"/>
      <c r="H65" s="150"/>
      <c r="I65" s="77"/>
      <c r="J65" s="77"/>
      <c r="K65" s="178">
        <f t="shared" si="13"/>
        <v>0</v>
      </c>
      <c r="L65" s="170">
        <f t="shared" si="14"/>
        <v>0</v>
      </c>
      <c r="M65" s="152">
        <f t="shared" si="15"/>
        <v>0</v>
      </c>
      <c r="N65" s="153">
        <f t="shared" si="16"/>
        <v>0</v>
      </c>
      <c r="O65" s="153">
        <f t="shared" si="17"/>
        <v>0</v>
      </c>
      <c r="P65" s="171">
        <f t="shared" si="18"/>
        <v>0</v>
      </c>
    </row>
    <row r="66" spans="1:16" s="186" customFormat="1" ht="15" customHeight="1">
      <c r="A66" s="181" t="s">
        <v>403</v>
      </c>
      <c r="B66" s="90" t="s">
        <v>88</v>
      </c>
      <c r="C66" s="207" t="s">
        <v>400</v>
      </c>
      <c r="D66" s="157" t="s">
        <v>363</v>
      </c>
      <c r="E66" s="157">
        <v>1</v>
      </c>
      <c r="F66" s="41"/>
      <c r="G66" s="42"/>
      <c r="H66" s="150"/>
      <c r="I66" s="77"/>
      <c r="J66" s="77"/>
      <c r="K66" s="178">
        <f t="shared" si="13"/>
        <v>0</v>
      </c>
      <c r="L66" s="170">
        <f t="shared" si="14"/>
        <v>0</v>
      </c>
      <c r="M66" s="152">
        <f t="shared" si="15"/>
        <v>0</v>
      </c>
      <c r="N66" s="153">
        <f t="shared" si="16"/>
        <v>0</v>
      </c>
      <c r="O66" s="153">
        <f t="shared" si="17"/>
        <v>0</v>
      </c>
      <c r="P66" s="171">
        <f t="shared" si="18"/>
        <v>0</v>
      </c>
    </row>
    <row r="67" spans="1:16" s="26" customFormat="1" ht="14.25" customHeight="1">
      <c r="A67" s="177"/>
      <c r="B67" s="90"/>
      <c r="C67" s="147" t="s">
        <v>402</v>
      </c>
      <c r="D67" s="157" t="s">
        <v>363</v>
      </c>
      <c r="E67" s="157">
        <v>1</v>
      </c>
      <c r="F67" s="148"/>
      <c r="G67" s="149"/>
      <c r="H67" s="150">
        <f>ROUND(F67*G67,2)</f>
        <v>0</v>
      </c>
      <c r="I67" s="151"/>
      <c r="J67" s="151"/>
      <c r="K67" s="178">
        <f t="shared" si="13"/>
        <v>0</v>
      </c>
      <c r="L67" s="170">
        <f t="shared" si="14"/>
        <v>0</v>
      </c>
      <c r="M67" s="152">
        <f t="shared" si="15"/>
        <v>0</v>
      </c>
      <c r="N67" s="153">
        <f t="shared" si="16"/>
        <v>0</v>
      </c>
      <c r="O67" s="153">
        <f t="shared" si="17"/>
        <v>0</v>
      </c>
      <c r="P67" s="171">
        <f t="shared" si="18"/>
        <v>0</v>
      </c>
    </row>
    <row r="68" spans="1:16" s="26" customFormat="1" ht="31.5" customHeight="1">
      <c r="A68" s="177" t="s">
        <v>404</v>
      </c>
      <c r="B68" s="90" t="s">
        <v>88</v>
      </c>
      <c r="C68" s="93" t="s">
        <v>93</v>
      </c>
      <c r="D68" s="90" t="s">
        <v>39</v>
      </c>
      <c r="E68" s="90">
        <v>185</v>
      </c>
      <c r="F68" s="69"/>
      <c r="G68" s="42"/>
      <c r="H68" s="150">
        <f t="shared" si="5"/>
        <v>0</v>
      </c>
      <c r="I68" s="77"/>
      <c r="J68" s="77"/>
      <c r="K68" s="178">
        <f t="shared" si="0"/>
        <v>0</v>
      </c>
      <c r="L68" s="170">
        <f t="shared" si="1"/>
        <v>0</v>
      </c>
      <c r="M68" s="152">
        <f t="shared" si="2"/>
        <v>0</v>
      </c>
      <c r="N68" s="153">
        <f t="shared" si="6"/>
        <v>0</v>
      </c>
      <c r="O68" s="153">
        <f t="shared" si="3"/>
        <v>0</v>
      </c>
      <c r="P68" s="171">
        <f t="shared" si="4"/>
        <v>0</v>
      </c>
    </row>
    <row r="69" spans="1:16" s="26" customFormat="1" ht="15" customHeight="1">
      <c r="A69" s="180"/>
      <c r="B69" s="94"/>
      <c r="C69" s="147" t="s">
        <v>94</v>
      </c>
      <c r="D69" s="91" t="s">
        <v>87</v>
      </c>
      <c r="E69" s="91">
        <v>37</v>
      </c>
      <c r="F69" s="69"/>
      <c r="G69" s="42"/>
      <c r="H69" s="150">
        <f t="shared" si="5"/>
        <v>0</v>
      </c>
      <c r="I69" s="77"/>
      <c r="J69" s="77"/>
      <c r="K69" s="178"/>
      <c r="L69" s="170">
        <f t="shared" si="1"/>
        <v>0</v>
      </c>
      <c r="M69" s="152">
        <f t="shared" si="2"/>
        <v>0</v>
      </c>
      <c r="N69" s="153">
        <f t="shared" si="6"/>
        <v>0</v>
      </c>
      <c r="O69" s="153">
        <f t="shared" si="3"/>
        <v>0</v>
      </c>
      <c r="P69" s="171">
        <f t="shared" si="4"/>
        <v>0</v>
      </c>
    </row>
    <row r="70" spans="1:16" s="26" customFormat="1" ht="15" customHeight="1">
      <c r="A70" s="180"/>
      <c r="B70" s="94"/>
      <c r="C70" s="208" t="s">
        <v>95</v>
      </c>
      <c r="D70" s="192" t="s">
        <v>87</v>
      </c>
      <c r="E70" s="192">
        <v>37</v>
      </c>
      <c r="F70" s="190"/>
      <c r="G70" s="82"/>
      <c r="H70" s="188">
        <f t="shared" si="5"/>
        <v>0</v>
      </c>
      <c r="I70" s="191"/>
      <c r="J70" s="191"/>
      <c r="K70" s="189">
        <f t="shared" si="0"/>
        <v>0</v>
      </c>
      <c r="L70" s="193">
        <f t="shared" si="1"/>
        <v>0</v>
      </c>
      <c r="M70" s="194">
        <f t="shared" si="2"/>
        <v>0</v>
      </c>
      <c r="N70" s="195">
        <f t="shared" si="6"/>
        <v>0</v>
      </c>
      <c r="O70" s="195">
        <f t="shared" si="3"/>
        <v>0</v>
      </c>
      <c r="P70" s="196">
        <f t="shared" si="4"/>
        <v>0</v>
      </c>
    </row>
    <row r="71" spans="1:16" s="26" customFormat="1" ht="15" customHeight="1">
      <c r="A71" s="177" t="s">
        <v>405</v>
      </c>
      <c r="B71" s="90"/>
      <c r="C71" s="93" t="s">
        <v>96</v>
      </c>
      <c r="D71" s="90" t="s">
        <v>24</v>
      </c>
      <c r="E71" s="90">
        <v>1</v>
      </c>
      <c r="F71" s="41"/>
      <c r="G71" s="44"/>
      <c r="H71" s="197">
        <f t="shared" si="5"/>
        <v>0</v>
      </c>
      <c r="I71" s="44"/>
      <c r="J71" s="44"/>
      <c r="K71" s="198">
        <f t="shared" si="0"/>
        <v>0</v>
      </c>
      <c r="L71" s="198">
        <f t="shared" si="1"/>
        <v>0</v>
      </c>
      <c r="M71" s="153">
        <f t="shared" si="2"/>
        <v>0</v>
      </c>
      <c r="N71" s="153">
        <f t="shared" si="6"/>
        <v>0</v>
      </c>
      <c r="O71" s="153">
        <f t="shared" si="3"/>
        <v>0</v>
      </c>
      <c r="P71" s="171">
        <f t="shared" si="4"/>
        <v>0</v>
      </c>
    </row>
    <row r="72" spans="1:16" s="26" customFormat="1" ht="30" customHeight="1">
      <c r="A72" s="187" t="s">
        <v>440</v>
      </c>
      <c r="B72" s="36" t="s">
        <v>394</v>
      </c>
      <c r="C72" s="35" t="s">
        <v>395</v>
      </c>
      <c r="D72" s="90" t="s">
        <v>83</v>
      </c>
      <c r="E72" s="90">
        <v>3</v>
      </c>
      <c r="F72" s="41"/>
      <c r="G72" s="44"/>
      <c r="H72" s="197">
        <f>ROUND(F72*G72,2)</f>
        <v>0</v>
      </c>
      <c r="I72" s="44"/>
      <c r="J72" s="44"/>
      <c r="K72" s="198">
        <f>SUM(H72:J72)</f>
        <v>0</v>
      </c>
      <c r="L72" s="198">
        <f>ROUND(E72*F72,2)</f>
        <v>0</v>
      </c>
      <c r="M72" s="153">
        <f>ROUND(E72*H72,2)</f>
        <v>0</v>
      </c>
      <c r="N72" s="153">
        <f>ROUND(E72*I72,2)</f>
        <v>0</v>
      </c>
      <c r="O72" s="153">
        <f>ROUND(E72*J72,2)</f>
        <v>0</v>
      </c>
      <c r="P72" s="171">
        <f>SUM(M72:O72)</f>
        <v>0</v>
      </c>
    </row>
    <row r="73" spans="1:18" s="26" customFormat="1" ht="15" customHeight="1" thickBot="1">
      <c r="A73" s="182"/>
      <c r="B73" s="179"/>
      <c r="C73" s="199"/>
      <c r="D73" s="200"/>
      <c r="E73" s="200"/>
      <c r="F73" s="201"/>
      <c r="G73" s="202"/>
      <c r="H73" s="202"/>
      <c r="I73" s="202"/>
      <c r="J73" s="202"/>
      <c r="K73" s="203">
        <f>SUM(H73:J73)</f>
        <v>0</v>
      </c>
      <c r="L73" s="203">
        <f t="shared" si="1"/>
        <v>0</v>
      </c>
      <c r="M73" s="172">
        <f t="shared" si="2"/>
        <v>0</v>
      </c>
      <c r="N73" s="172">
        <f t="shared" si="6"/>
        <v>0</v>
      </c>
      <c r="O73" s="172">
        <f>ROUND(E73*J73,2)</f>
        <v>0</v>
      </c>
      <c r="P73" s="173">
        <f t="shared" si="4"/>
        <v>0</v>
      </c>
      <c r="R73" s="26" t="s">
        <v>98</v>
      </c>
    </row>
    <row r="74" spans="1:16" s="16" customFormat="1" ht="17.25" thickBot="1">
      <c r="A74" s="100"/>
      <c r="B74" s="101"/>
      <c r="C74" s="102"/>
      <c r="D74" s="368" t="s">
        <v>121</v>
      </c>
      <c r="E74" s="369"/>
      <c r="F74" s="369"/>
      <c r="G74" s="369"/>
      <c r="H74" s="369"/>
      <c r="I74" s="369"/>
      <c r="J74" s="369"/>
      <c r="K74" s="370"/>
      <c r="L74" s="103">
        <f>SUM(L16:L73)</f>
        <v>0</v>
      </c>
      <c r="M74" s="103">
        <f>SUM(M16:M73)</f>
        <v>0</v>
      </c>
      <c r="N74" s="103">
        <f>SUM(N16:N73)</f>
        <v>0</v>
      </c>
      <c r="O74" s="103">
        <f>SUM(O16:O73)</f>
        <v>0</v>
      </c>
      <c r="P74" s="103">
        <f>SUM(P16:P73)</f>
        <v>0</v>
      </c>
    </row>
    <row r="75" spans="1:16" s="16" customFormat="1" ht="16.5">
      <c r="A75" s="105"/>
      <c r="B75" s="105"/>
      <c r="C75" s="106"/>
      <c r="D75" s="106"/>
      <c r="E75" s="107"/>
      <c r="F75" s="107"/>
      <c r="G75" s="107"/>
      <c r="H75" s="107"/>
      <c r="I75" s="107"/>
      <c r="J75" s="107"/>
      <c r="K75" s="107"/>
      <c r="L75" s="108"/>
      <c r="M75" s="108"/>
      <c r="N75" s="108"/>
      <c r="O75" s="108"/>
      <c r="P75" s="108"/>
    </row>
    <row r="76" spans="1:16" s="16" customFormat="1" ht="16.5">
      <c r="A76" s="105"/>
      <c r="B76" s="105"/>
      <c r="C76" s="106"/>
      <c r="D76" s="106"/>
      <c r="E76" s="107"/>
      <c r="F76" s="107"/>
      <c r="G76" s="107"/>
      <c r="H76" s="107"/>
      <c r="I76" s="107"/>
      <c r="J76" s="107"/>
      <c r="K76" s="107"/>
      <c r="L76" s="108"/>
      <c r="M76" s="108"/>
      <c r="N76" s="108"/>
      <c r="O76" s="108"/>
      <c r="P76" s="108"/>
    </row>
    <row r="77" spans="1:16" s="16" customFormat="1" ht="16.5">
      <c r="A77" s="323" t="s">
        <v>544</v>
      </c>
      <c r="B77" s="323"/>
      <c r="C77" s="323"/>
      <c r="D77" s="323"/>
      <c r="E77" s="323"/>
      <c r="F77" s="323"/>
      <c r="G77" s="323"/>
      <c r="H77" s="323"/>
      <c r="I77" s="229"/>
      <c r="J77" s="107"/>
      <c r="K77" s="107"/>
      <c r="L77" s="108"/>
      <c r="M77" s="108"/>
      <c r="N77" s="108"/>
      <c r="O77" s="108"/>
      <c r="P77" s="108"/>
    </row>
    <row r="78" spans="1:16" s="16" customFormat="1" ht="16.5">
      <c r="A78" s="323" t="s">
        <v>416</v>
      </c>
      <c r="B78" s="323"/>
      <c r="C78" s="323"/>
      <c r="D78" s="230"/>
      <c r="E78" s="231"/>
      <c r="F78" s="231"/>
      <c r="G78" s="231"/>
      <c r="H78" s="231"/>
      <c r="I78" s="229"/>
      <c r="J78" s="107"/>
      <c r="K78" s="107"/>
      <c r="L78" s="108"/>
      <c r="M78" s="108"/>
      <c r="N78" s="108"/>
      <c r="O78" s="108"/>
      <c r="P78" s="108"/>
    </row>
    <row r="79" spans="1:16" s="16" customFormat="1" ht="16.5">
      <c r="A79" s="232"/>
      <c r="B79" s="312" t="s">
        <v>550</v>
      </c>
      <c r="C79" s="312"/>
      <c r="D79" s="312"/>
      <c r="E79" s="312"/>
      <c r="F79" s="312"/>
      <c r="G79" s="312"/>
      <c r="H79" s="312"/>
      <c r="I79" s="312"/>
      <c r="J79" s="107"/>
      <c r="K79" s="107"/>
      <c r="L79" s="108"/>
      <c r="M79" s="108"/>
      <c r="N79" s="108"/>
      <c r="O79" s="108"/>
      <c r="P79" s="108"/>
    </row>
    <row r="80" spans="1:16" s="16" customFormat="1" ht="16.5">
      <c r="A80" s="294"/>
      <c r="B80" s="294"/>
      <c r="C80" s="294"/>
      <c r="D80" s="230"/>
      <c r="E80" s="231"/>
      <c r="F80" s="231"/>
      <c r="G80" s="231"/>
      <c r="H80" s="231"/>
      <c r="I80" s="229"/>
      <c r="J80" s="107"/>
      <c r="K80" s="107"/>
      <c r="L80" s="108"/>
      <c r="M80" s="108"/>
      <c r="N80" s="108"/>
      <c r="O80" s="108"/>
      <c r="P80" s="108"/>
    </row>
    <row r="81" spans="1:16" s="16" customFormat="1" ht="16.5">
      <c r="A81" s="294"/>
      <c r="B81" s="294"/>
      <c r="C81" s="294"/>
      <c r="D81" s="230"/>
      <c r="E81" s="231"/>
      <c r="F81" s="231"/>
      <c r="G81" s="231"/>
      <c r="H81" s="231"/>
      <c r="I81" s="229"/>
      <c r="J81" s="107"/>
      <c r="K81" s="107"/>
      <c r="L81" s="108"/>
      <c r="M81" s="108"/>
      <c r="N81" s="108"/>
      <c r="O81" s="108"/>
      <c r="P81" s="108"/>
    </row>
    <row r="82" spans="1:16" s="16" customFormat="1" ht="16.5">
      <c r="A82" s="311" t="s">
        <v>543</v>
      </c>
      <c r="B82" s="311"/>
      <c r="C82" s="311"/>
      <c r="D82" s="311"/>
      <c r="E82" s="311"/>
      <c r="F82" s="311"/>
      <c r="G82" s="311"/>
      <c r="H82" s="231"/>
      <c r="I82" s="229"/>
      <c r="J82" s="107"/>
      <c r="K82" s="107"/>
      <c r="L82" s="108"/>
      <c r="M82" s="108"/>
      <c r="N82" s="108"/>
      <c r="O82" s="108"/>
      <c r="P82" s="108"/>
    </row>
    <row r="83" spans="1:16" s="16" customFormat="1" ht="16.5">
      <c r="A83" s="313" t="s">
        <v>542</v>
      </c>
      <c r="B83" s="313"/>
      <c r="C83" s="313"/>
      <c r="D83" s="313"/>
      <c r="E83" s="313"/>
      <c r="F83" s="313"/>
      <c r="G83" s="313"/>
      <c r="H83" s="231"/>
      <c r="I83" s="229"/>
      <c r="J83" s="107"/>
      <c r="K83" s="107"/>
      <c r="L83" s="108"/>
      <c r="M83" s="108"/>
      <c r="N83" s="108"/>
      <c r="O83" s="108"/>
      <c r="P83" s="108"/>
    </row>
    <row r="84" spans="8:16" s="16" customFormat="1" ht="16.5">
      <c r="H84" s="234"/>
      <c r="I84" s="234"/>
      <c r="J84" s="107"/>
      <c r="K84" s="107"/>
      <c r="L84" s="108"/>
      <c r="M84" s="108"/>
      <c r="N84" s="108"/>
      <c r="O84" s="108"/>
      <c r="P84" s="108"/>
    </row>
    <row r="85" spans="3:9" ht="15">
      <c r="C85" s="11"/>
      <c r="E85" s="11"/>
      <c r="G85" s="11"/>
      <c r="H85" s="234"/>
      <c r="I85" s="234"/>
    </row>
    <row r="97" ht="12.75"/>
  </sheetData>
  <sheetProtection/>
  <mergeCells count="24">
    <mergeCell ref="D74:K74"/>
    <mergeCell ref="A77:H77"/>
    <mergeCell ref="A78:C78"/>
    <mergeCell ref="B79:I79"/>
    <mergeCell ref="C15:K15"/>
    <mergeCell ref="A7:B7"/>
    <mergeCell ref="A8:P8"/>
    <mergeCell ref="F12:K12"/>
    <mergeCell ref="A1:P1"/>
    <mergeCell ref="A2:P2"/>
    <mergeCell ref="A3:P3"/>
    <mergeCell ref="A4:B4"/>
    <mergeCell ref="A5:B5"/>
    <mergeCell ref="A11:D11"/>
    <mergeCell ref="A82:G82"/>
    <mergeCell ref="A83:G83"/>
    <mergeCell ref="A6:B6"/>
    <mergeCell ref="O9:P9"/>
    <mergeCell ref="A9:K9"/>
    <mergeCell ref="A10:K10"/>
    <mergeCell ref="O10:P10"/>
    <mergeCell ref="L9:N9"/>
    <mergeCell ref="L10:N10"/>
    <mergeCell ref="L12:P12"/>
  </mergeCells>
  <printOptions/>
  <pageMargins left="0.27" right="0.25" top="0.69" bottom="0.24" header="0.62" footer="0.2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Laura Potapova</cp:lastModifiedBy>
  <cp:lastPrinted>2019-06-14T08:21:44Z</cp:lastPrinted>
  <dcterms:created xsi:type="dcterms:W3CDTF">2011-05-16T09:43:24Z</dcterms:created>
  <dcterms:modified xsi:type="dcterms:W3CDTF">2021-06-03T13:28:46Z</dcterms:modified>
  <cp:category/>
  <cp:version/>
  <cp:contentType/>
  <cp:contentStatus/>
</cp:coreProperties>
</file>