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abonent2022\userfolders$\J.Altans\Desktop\Dabas gāze\Dabas_gāze_2026-2027\"/>
    </mc:Choice>
  </mc:AlternateContent>
  <xr:revisionPtr revIDLastSave="0" documentId="13_ncr:1_{18300370-EAE7-4D7B-B3B8-449DD59EE8FD}" xr6:coauthVersionLast="47" xr6:coauthVersionMax="47" xr10:uidLastSave="{00000000-0000-0000-0000-000000000000}"/>
  <bookViews>
    <workbookView xWindow="-120" yWindow="-120" windowWidth="29040" windowHeight="15840" xr2:uid="{45BFFD00-83C8-4C40-BF87-B119F3A36D61}"/>
  </bookViews>
  <sheets>
    <sheet name=" TCpecifikācijai 3 daļa" sheetId="1" r:id="rId1"/>
    <sheet name="TCpecifikācijai 2 daļa" sheetId="2" r:id="rId2"/>
    <sheet name=" TCpecifikācijai 1 daļa "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2" l="1"/>
  <c r="C33" i="2"/>
  <c r="D33" i="2"/>
  <c r="E33" i="2"/>
  <c r="F33" i="2"/>
  <c r="G33" i="2"/>
  <c r="H33" i="2"/>
  <c r="I33" i="2"/>
  <c r="C34" i="2"/>
  <c r="D34" i="2"/>
  <c r="E34" i="2"/>
  <c r="F34" i="2"/>
  <c r="G34" i="2"/>
  <c r="H34" i="2"/>
  <c r="I34" i="2"/>
  <c r="C35" i="2"/>
  <c r="D35" i="2"/>
  <c r="E35" i="2"/>
  <c r="F35" i="2"/>
  <c r="G35" i="2"/>
  <c r="H35" i="2"/>
  <c r="I35" i="2"/>
  <c r="C36" i="2"/>
  <c r="D36" i="2"/>
  <c r="E36" i="2"/>
  <c r="F36" i="2"/>
  <c r="G36" i="2"/>
  <c r="H36" i="2"/>
  <c r="I36" i="2"/>
  <c r="C37" i="2"/>
  <c r="D37" i="2"/>
  <c r="E37" i="2"/>
  <c r="F37" i="2"/>
  <c r="G37" i="2"/>
  <c r="H37" i="2"/>
  <c r="I37" i="2"/>
  <c r="C38" i="2"/>
  <c r="D38" i="2"/>
  <c r="E38" i="2"/>
  <c r="F38" i="2"/>
  <c r="G38" i="2"/>
  <c r="H38" i="2"/>
  <c r="I38" i="2"/>
  <c r="C39" i="2"/>
  <c r="D39" i="2"/>
  <c r="E39" i="2"/>
  <c r="F39" i="2"/>
  <c r="G39" i="2"/>
  <c r="H39" i="2"/>
  <c r="I39" i="2"/>
  <c r="C40" i="2"/>
  <c r="D40" i="2"/>
  <c r="E40" i="2"/>
  <c r="F40" i="2"/>
  <c r="G40" i="2"/>
  <c r="H40" i="2"/>
  <c r="I40" i="2"/>
  <c r="C41" i="2"/>
  <c r="D41" i="2"/>
  <c r="E41" i="2"/>
  <c r="F41" i="2"/>
  <c r="G41" i="2"/>
  <c r="H41" i="2"/>
  <c r="I41" i="2"/>
  <c r="C42" i="2"/>
  <c r="D42" i="2"/>
  <c r="E42" i="2"/>
  <c r="F42" i="2"/>
  <c r="G42" i="2"/>
  <c r="H42" i="2"/>
  <c r="I42" i="2"/>
  <c r="E33" i="1"/>
  <c r="F42" i="3" l="1"/>
  <c r="E42" i="3"/>
  <c r="D42" i="3"/>
  <c r="C42" i="3"/>
  <c r="F41" i="3"/>
  <c r="E41" i="3"/>
  <c r="D41" i="3"/>
  <c r="C41" i="3"/>
  <c r="B41" i="3" s="1"/>
  <c r="F40" i="3"/>
  <c r="E40" i="3"/>
  <c r="D40" i="3"/>
  <c r="C40" i="3"/>
  <c r="F39" i="3"/>
  <c r="E39" i="3"/>
  <c r="D39" i="3"/>
  <c r="C39" i="3"/>
  <c r="F38" i="3"/>
  <c r="E38" i="3"/>
  <c r="D38" i="3"/>
  <c r="C38" i="3"/>
  <c r="F37" i="3"/>
  <c r="E37" i="3"/>
  <c r="D37" i="3"/>
  <c r="C37" i="3"/>
  <c r="F36" i="3"/>
  <c r="E36" i="3"/>
  <c r="D36" i="3"/>
  <c r="C36" i="3"/>
  <c r="F35" i="3"/>
  <c r="E35" i="3"/>
  <c r="D35" i="3"/>
  <c r="C35" i="3"/>
  <c r="F34" i="3"/>
  <c r="E34" i="3"/>
  <c r="D34" i="3"/>
  <c r="C34" i="3"/>
  <c r="F33" i="3"/>
  <c r="E33" i="3"/>
  <c r="D33" i="3"/>
  <c r="C33" i="3"/>
  <c r="F17" i="3"/>
  <c r="E17" i="3"/>
  <c r="D17" i="3"/>
  <c r="C17" i="3"/>
  <c r="B16" i="3"/>
  <c r="B15" i="3"/>
  <c r="B14" i="3"/>
  <c r="B13" i="3"/>
  <c r="B12" i="3"/>
  <c r="B11" i="3"/>
  <c r="B10" i="3"/>
  <c r="B9" i="3"/>
  <c r="B8" i="3"/>
  <c r="B7" i="3"/>
  <c r="B42" i="2"/>
  <c r="B41" i="2"/>
  <c r="B40" i="2"/>
  <c r="B39" i="2"/>
  <c r="B37" i="2"/>
  <c r="B36" i="2"/>
  <c r="B34" i="2"/>
  <c r="I43" i="2"/>
  <c r="I17" i="2"/>
  <c r="H17" i="2"/>
  <c r="G17" i="2"/>
  <c r="F17" i="2"/>
  <c r="E17" i="2"/>
  <c r="D17" i="2"/>
  <c r="C17" i="2"/>
  <c r="B16" i="2"/>
  <c r="B15" i="2"/>
  <c r="B14" i="2"/>
  <c r="B13" i="2"/>
  <c r="B12" i="2"/>
  <c r="B11" i="2"/>
  <c r="B10" i="2"/>
  <c r="B9" i="2"/>
  <c r="B8" i="2"/>
  <c r="B7" i="2"/>
  <c r="M42" i="1"/>
  <c r="L42" i="1"/>
  <c r="K42" i="1"/>
  <c r="J42" i="1"/>
  <c r="I42" i="1"/>
  <c r="H42" i="1"/>
  <c r="G42" i="1"/>
  <c r="F42" i="1"/>
  <c r="E42" i="1"/>
  <c r="D42" i="1"/>
  <c r="C42" i="1"/>
  <c r="M41" i="1"/>
  <c r="L41" i="1"/>
  <c r="K41" i="1"/>
  <c r="J41" i="1"/>
  <c r="I41" i="1"/>
  <c r="H41" i="1"/>
  <c r="G41" i="1"/>
  <c r="F41" i="1"/>
  <c r="E41" i="1"/>
  <c r="D41" i="1"/>
  <c r="C41" i="1"/>
  <c r="M40" i="1"/>
  <c r="L40" i="1"/>
  <c r="K40" i="1"/>
  <c r="J40" i="1"/>
  <c r="I40" i="1"/>
  <c r="H40" i="1"/>
  <c r="G40" i="1"/>
  <c r="F40" i="1"/>
  <c r="E40" i="1"/>
  <c r="D40" i="1"/>
  <c r="C40" i="1"/>
  <c r="M39" i="1"/>
  <c r="L39" i="1"/>
  <c r="K39" i="1"/>
  <c r="J39" i="1"/>
  <c r="I39" i="1"/>
  <c r="H39" i="1"/>
  <c r="G39" i="1"/>
  <c r="F39" i="1"/>
  <c r="E39" i="1"/>
  <c r="D39" i="1"/>
  <c r="C39" i="1"/>
  <c r="M38" i="1"/>
  <c r="L38" i="1"/>
  <c r="K38" i="1"/>
  <c r="J38" i="1"/>
  <c r="I38" i="1"/>
  <c r="H38" i="1"/>
  <c r="G38" i="1"/>
  <c r="F38" i="1"/>
  <c r="E38" i="1"/>
  <c r="D38" i="1"/>
  <c r="C38" i="1"/>
  <c r="M37" i="1"/>
  <c r="L37" i="1"/>
  <c r="K37" i="1"/>
  <c r="J37" i="1"/>
  <c r="I37" i="1"/>
  <c r="H37" i="1"/>
  <c r="G37" i="1"/>
  <c r="F37" i="1"/>
  <c r="E37" i="1"/>
  <c r="D37" i="1"/>
  <c r="C37" i="1"/>
  <c r="M36" i="1"/>
  <c r="L36" i="1"/>
  <c r="K36" i="1"/>
  <c r="J36" i="1"/>
  <c r="I36" i="1"/>
  <c r="H36" i="1"/>
  <c r="G36" i="1"/>
  <c r="F36" i="1"/>
  <c r="E36" i="1"/>
  <c r="D36" i="1"/>
  <c r="C36" i="1"/>
  <c r="M35" i="1"/>
  <c r="L35" i="1"/>
  <c r="K35" i="1"/>
  <c r="J35" i="1"/>
  <c r="I35" i="1"/>
  <c r="H35" i="1"/>
  <c r="G35" i="1"/>
  <c r="F35" i="1"/>
  <c r="E35" i="1"/>
  <c r="D35" i="1"/>
  <c r="C35" i="1"/>
  <c r="M34" i="1"/>
  <c r="L34" i="1"/>
  <c r="K34" i="1"/>
  <c r="J34" i="1"/>
  <c r="I34" i="1"/>
  <c r="H34" i="1"/>
  <c r="G34" i="1"/>
  <c r="F34" i="1"/>
  <c r="E34" i="1"/>
  <c r="D34" i="1"/>
  <c r="C34" i="1"/>
  <c r="M33" i="1"/>
  <c r="L33" i="1"/>
  <c r="K33" i="1"/>
  <c r="J33" i="1"/>
  <c r="I33" i="1"/>
  <c r="H33" i="1"/>
  <c r="G33" i="1"/>
  <c r="F33" i="1"/>
  <c r="D33" i="1"/>
  <c r="C33" i="1"/>
  <c r="M17" i="1"/>
  <c r="L17" i="1"/>
  <c r="K17" i="1"/>
  <c r="J17" i="1"/>
  <c r="I17" i="1"/>
  <c r="H17" i="1"/>
  <c r="G17" i="1"/>
  <c r="F17" i="1"/>
  <c r="E17" i="1"/>
  <c r="D17" i="1"/>
  <c r="C17" i="1"/>
  <c r="B16" i="1"/>
  <c r="B15" i="1"/>
  <c r="B14" i="1"/>
  <c r="B13" i="1"/>
  <c r="B12" i="1"/>
  <c r="B11" i="1"/>
  <c r="B10" i="1"/>
  <c r="B9" i="1"/>
  <c r="B8" i="1"/>
  <c r="B7" i="1"/>
  <c r="C43" i="2" l="1"/>
  <c r="G43" i="2"/>
  <c r="D43" i="2"/>
  <c r="E43" i="2"/>
  <c r="H43" i="2"/>
  <c r="B38" i="2"/>
  <c r="B35" i="2"/>
  <c r="E43" i="3"/>
  <c r="B34" i="1"/>
  <c r="G43" i="1"/>
  <c r="B42" i="1"/>
  <c r="B41" i="1"/>
  <c r="B40" i="1"/>
  <c r="F43" i="1"/>
  <c r="B39" i="1"/>
  <c r="B38" i="1"/>
  <c r="B37" i="1"/>
  <c r="B17" i="1"/>
  <c r="E43" i="1"/>
  <c r="I43" i="1"/>
  <c r="C43" i="1"/>
  <c r="H43" i="1"/>
  <c r="D43" i="1"/>
  <c r="B36" i="1"/>
  <c r="K43" i="1"/>
  <c r="J43" i="1"/>
  <c r="B35" i="1"/>
  <c r="B33" i="1"/>
  <c r="F43" i="3"/>
  <c r="B36" i="3"/>
  <c r="B34" i="3"/>
  <c r="B39" i="3"/>
  <c r="B37" i="3"/>
  <c r="B17" i="3"/>
  <c r="B35" i="3"/>
  <c r="B42" i="3"/>
  <c r="B40" i="3"/>
  <c r="C43" i="3"/>
  <c r="B38" i="3"/>
  <c r="D43" i="3"/>
  <c r="B33" i="3"/>
  <c r="F43" i="2"/>
  <c r="B33" i="2"/>
  <c r="L43" i="1"/>
  <c r="M43" i="1"/>
  <c r="B43" i="2" l="1"/>
  <c r="B43" i="1"/>
  <c r="B43" i="3"/>
</calcChain>
</file>

<file path=xl/sharedStrings.xml><?xml version="1.0" encoding="utf-8"?>
<sst xmlns="http://schemas.openxmlformats.org/spreadsheetml/2006/main" count="153" uniqueCount="48">
  <si>
    <t>Pielikums Nr.2</t>
  </si>
  <si>
    <t>PAS "Daugavpils siltumtīkli"</t>
  </si>
  <si>
    <t>Gazificēta objekta adrese</t>
  </si>
  <si>
    <t>Jūnijs</t>
  </si>
  <si>
    <t>Jūlijs</t>
  </si>
  <si>
    <t>Augusts</t>
  </si>
  <si>
    <t>Septembris</t>
  </si>
  <si>
    <t>Oktobris</t>
  </si>
  <si>
    <t>Novembris</t>
  </si>
  <si>
    <t>Decembris</t>
  </si>
  <si>
    <t>Janvāris</t>
  </si>
  <si>
    <t>Februāris</t>
  </si>
  <si>
    <t>Marts</t>
  </si>
  <si>
    <t>Aprīlis</t>
  </si>
  <si>
    <t xml:space="preserve">SC1, 18. novembra 2   </t>
  </si>
  <si>
    <t xml:space="preserve">SC2, Silikātu 8           </t>
  </si>
  <si>
    <t xml:space="preserve">SC3, Mendeļejeva 13a </t>
  </si>
  <si>
    <r>
      <t xml:space="preserve">LK1, Aleksandra 7  </t>
    </r>
    <r>
      <rPr>
        <b/>
        <i/>
        <sz val="10"/>
        <color rgb="FFFF0000"/>
        <rFont val="Times New Roman"/>
        <family val="1"/>
        <charset val="186"/>
      </rPr>
      <t/>
    </r>
  </si>
  <si>
    <t xml:space="preserve">LK5, Gaismas 18 </t>
  </si>
  <si>
    <t xml:space="preserve">LK6, Patversmes 7c </t>
  </si>
  <si>
    <t xml:space="preserve">LK7, 18. novembra 311a </t>
  </si>
  <si>
    <t xml:space="preserve">LK8, 18. novembra 321v </t>
  </si>
  <si>
    <t xml:space="preserve">LK10, Fabrikas 18a  </t>
  </si>
  <si>
    <t xml:space="preserve">LK11, Cēsu 22B                  </t>
  </si>
  <si>
    <t xml:space="preserve"> Kopā</t>
  </si>
  <si>
    <t>Pielikums Nr.1</t>
  </si>
  <si>
    <r>
      <t>SC1, 18. novembra 2</t>
    </r>
    <r>
      <rPr>
        <i/>
        <sz val="11"/>
        <rFont val="Times New Roman"/>
        <family val="1"/>
      </rPr>
      <t xml:space="preserve">   </t>
    </r>
  </si>
  <si>
    <r>
      <t xml:space="preserve">LK11, Cēsu 22B                 </t>
    </r>
    <r>
      <rPr>
        <b/>
        <i/>
        <sz val="11"/>
        <color rgb="FFFF0000"/>
        <rFont val="Times New Roman"/>
        <family val="1"/>
      </rPr>
      <t xml:space="preserve"> </t>
    </r>
  </si>
  <si>
    <r>
      <t>* Saskaņā ar Sabiedrisko pakalpojumu regulēšanas komisijas Padomes 2017.gada 16.marta lēmumu Nr.26 "Par 2008.gada 24.jūlija lēmuma Nr.247 "Par akciju sabiedrības "Latvijas Gāze"
dabasgāzes apgādes tarifiem "piemērošanu", pārrēķināšanai no normālkubikmetriem uz enerģijas vienībam izmantots dabasgāzes augstākās pārveidošanas koeficiients 10,538kWh/nm</t>
    </r>
    <r>
      <rPr>
        <vertAlign val="superscript"/>
        <sz val="10"/>
        <color theme="1"/>
        <rFont val="Times New Roman"/>
        <family val="1"/>
        <charset val="186"/>
      </rPr>
      <t>3</t>
    </r>
  </si>
  <si>
    <r>
      <rPr>
        <b/>
        <i/>
        <sz val="10"/>
        <rFont val="Times New Roman"/>
        <family val="1"/>
      </rPr>
      <t>2026.g.</t>
    </r>
    <r>
      <rPr>
        <i/>
        <sz val="10"/>
        <rFont val="Times New Roman"/>
        <family val="1"/>
      </rPr>
      <t xml:space="preserve"> pa mēnešiem MWh</t>
    </r>
  </si>
  <si>
    <t xml:space="preserve"> PROGNOZĒJAMAIS DABASGĀZES APJOMS  2026.g. jūnijam - 2027.g. aprīlim</t>
  </si>
  <si>
    <r>
      <rPr>
        <b/>
        <i/>
        <sz val="10"/>
        <rFont val="Times New Roman"/>
        <family val="1"/>
        <charset val="204"/>
      </rPr>
      <t>2027.g.</t>
    </r>
    <r>
      <rPr>
        <i/>
        <sz val="10"/>
        <rFont val="Times New Roman"/>
        <family val="1"/>
        <charset val="204"/>
      </rPr>
      <t xml:space="preserve"> pa mēnešiem milj.n.m3</t>
    </r>
  </si>
  <si>
    <r>
      <t>Kopā 2026-2027.g.g.     milj. n.m</t>
    </r>
    <r>
      <rPr>
        <b/>
        <i/>
        <vertAlign val="superscript"/>
        <sz val="10"/>
        <rFont val="Times New Roman"/>
        <family val="1"/>
        <charset val="204"/>
      </rPr>
      <t>3</t>
    </r>
  </si>
  <si>
    <t>Kopā 2026-2027.g.g.     MWh</t>
  </si>
  <si>
    <r>
      <rPr>
        <b/>
        <i/>
        <sz val="10"/>
        <rFont val="Times New Roman"/>
        <family val="1"/>
        <charset val="204"/>
      </rPr>
      <t>2027.g.</t>
    </r>
    <r>
      <rPr>
        <i/>
        <sz val="10"/>
        <rFont val="Times New Roman"/>
        <family val="1"/>
        <charset val="204"/>
      </rPr>
      <t xml:space="preserve"> pa mēnešiem MWh</t>
    </r>
  </si>
  <si>
    <r>
      <rPr>
        <b/>
        <i/>
        <sz val="10"/>
        <rFont val="Times New Roman"/>
        <family val="1"/>
        <charset val="204"/>
      </rPr>
      <t>2026.g</t>
    </r>
    <r>
      <rPr>
        <i/>
        <sz val="10"/>
        <rFont val="Times New Roman"/>
        <family val="1"/>
        <charset val="186"/>
      </rPr>
      <t>. pa mēnešiem milj.n.m3</t>
    </r>
  </si>
  <si>
    <r>
      <rPr>
        <b/>
        <i/>
        <sz val="10"/>
        <rFont val="Times New Roman"/>
        <family val="1"/>
        <charset val="204"/>
      </rPr>
      <t>2026.g.</t>
    </r>
    <r>
      <rPr>
        <i/>
        <sz val="10"/>
        <rFont val="Times New Roman"/>
        <family val="1"/>
        <charset val="186"/>
      </rPr>
      <t xml:space="preserve"> pa mēnešiem MWh</t>
    </r>
  </si>
  <si>
    <t xml:space="preserve"> PROGNOZĒJAMAIS DABASGĀZES APJOMS 2026.g. jūnijam - septembrim</t>
  </si>
  <si>
    <r>
      <t xml:space="preserve"> PROGNOZĒJAMAIS DABASGĀZES APJOMS 2026.g. jūnijam - septembrim</t>
    </r>
    <r>
      <rPr>
        <i/>
        <sz val="16"/>
        <rFont val="Times New Roman"/>
        <family val="1"/>
        <charset val="204"/>
      </rPr>
      <t>(MWh*)</t>
    </r>
  </si>
  <si>
    <r>
      <t>Kopā 2026.g.     milj. n.m</t>
    </r>
    <r>
      <rPr>
        <b/>
        <i/>
        <vertAlign val="superscript"/>
        <sz val="10"/>
        <rFont val="Times New Roman"/>
        <family val="1"/>
        <charset val="204"/>
      </rPr>
      <t>3</t>
    </r>
  </si>
  <si>
    <t>Kopā 2026.g.     MWh</t>
  </si>
  <si>
    <r>
      <rPr>
        <b/>
        <i/>
        <sz val="10"/>
        <rFont val="Times New Roman"/>
        <family val="1"/>
        <charset val="204"/>
      </rPr>
      <t>2026.g.</t>
    </r>
    <r>
      <rPr>
        <i/>
        <sz val="10"/>
        <rFont val="Times New Roman"/>
        <family val="1"/>
        <charset val="186"/>
      </rPr>
      <t xml:space="preserve"> pa mēnešiem milj.n.m3</t>
    </r>
  </si>
  <si>
    <r>
      <rPr>
        <b/>
        <i/>
        <sz val="10"/>
        <rFont val="Times New Roman"/>
        <family val="1"/>
        <charset val="204"/>
      </rPr>
      <t>2026.g.</t>
    </r>
    <r>
      <rPr>
        <i/>
        <sz val="10"/>
        <rFont val="Times New Roman"/>
        <family val="1"/>
      </rPr>
      <t xml:space="preserve"> pa mēnešiem MWh</t>
    </r>
  </si>
  <si>
    <t xml:space="preserve"> PROGNOZĒJAMAIS DABASGĀZES APJOMS  2026.g. oktobrim - 2027.g. aprīlim</t>
  </si>
  <si>
    <r>
      <rPr>
        <b/>
        <i/>
        <sz val="10"/>
        <rFont val="Times New Roman"/>
        <family val="1"/>
      </rPr>
      <t>2026.g.</t>
    </r>
    <r>
      <rPr>
        <i/>
        <sz val="10"/>
        <rFont val="Times New Roman"/>
        <family val="1"/>
        <charset val="186"/>
      </rPr>
      <t xml:space="preserve"> pa mēnešiem milj.n.m3</t>
    </r>
  </si>
  <si>
    <r>
      <t xml:space="preserve"> PROGNOZĒJAMAIS DABASGĀZES APJOMS 2026.g. oktobrim - 2027.g</t>
    </r>
    <r>
      <rPr>
        <i/>
        <sz val="16"/>
        <rFont val="Times New Roman"/>
        <family val="1"/>
        <charset val="204"/>
      </rPr>
      <t>.</t>
    </r>
    <r>
      <rPr>
        <b/>
        <sz val="16"/>
        <rFont val="Times New Roman"/>
        <family val="1"/>
      </rPr>
      <t xml:space="preserve">aprīlim </t>
    </r>
    <r>
      <rPr>
        <i/>
        <sz val="16"/>
        <rFont val="Times New Roman"/>
        <family val="1"/>
        <charset val="204"/>
      </rPr>
      <t>(MWh*)</t>
    </r>
  </si>
  <si>
    <r>
      <rPr>
        <b/>
        <i/>
        <sz val="10"/>
        <rFont val="Times New Roman"/>
        <family val="1"/>
      </rPr>
      <t>2027.g.</t>
    </r>
    <r>
      <rPr>
        <i/>
        <sz val="10"/>
        <rFont val="Times New Roman"/>
        <family val="1"/>
      </rPr>
      <t xml:space="preserve"> pa mēnešiem MWh</t>
    </r>
  </si>
  <si>
    <r>
      <t xml:space="preserve"> PROGNOZĒJAMAIS DABASGĀZES APJOMS 2026.g. jūnijam - 2027.g. aprīlim</t>
    </r>
    <r>
      <rPr>
        <i/>
        <sz val="16"/>
        <rFont val="Times New Roman"/>
        <family val="1"/>
      </rPr>
      <t>(MWh*)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</si>
</sst>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
  </numFmts>
  <fonts count="33" x14ac:knownFonts="1">
    <font>
      <sz val="12"/>
      <color theme="1"/>
      <name val="Times New Roman"/>
      <family val="2"/>
      <charset val="186"/>
    </font>
    <font>
      <b/>
      <i/>
      <sz val="12"/>
      <color theme="1"/>
      <name val="Times New Roman"/>
      <family val="1"/>
      <charset val="186"/>
    </font>
    <font>
      <sz val="10"/>
      <name val="Arial"/>
      <family val="2"/>
      <charset val="186"/>
    </font>
    <font>
      <b/>
      <sz val="16"/>
      <name val="Times New Roman"/>
      <family val="1"/>
      <charset val="204"/>
    </font>
    <font>
      <i/>
      <sz val="16"/>
      <name val="Times New Roman"/>
      <family val="1"/>
      <charset val="204"/>
    </font>
    <font>
      <b/>
      <i/>
      <sz val="10"/>
      <name val="Times New Roman"/>
      <family val="1"/>
      <charset val="204"/>
    </font>
    <font>
      <b/>
      <i/>
      <vertAlign val="superscript"/>
      <sz val="10"/>
      <name val="Times New Roman"/>
      <family val="1"/>
      <charset val="204"/>
    </font>
    <font>
      <i/>
      <sz val="10"/>
      <name val="Times New Roman"/>
      <family val="1"/>
      <charset val="186"/>
    </font>
    <font>
      <i/>
      <sz val="10"/>
      <name val="Times New Roman"/>
      <family val="1"/>
      <charset val="204"/>
    </font>
    <font>
      <b/>
      <i/>
      <sz val="10"/>
      <color theme="1"/>
      <name val="Times New Roman"/>
      <family val="1"/>
      <charset val="204"/>
    </font>
    <font>
      <b/>
      <i/>
      <sz val="11"/>
      <name val="Times New Roman"/>
      <family val="1"/>
      <charset val="186"/>
    </font>
    <font>
      <b/>
      <i/>
      <sz val="12"/>
      <name val="Times New Roman"/>
      <family val="1"/>
      <charset val="186"/>
    </font>
    <font>
      <sz val="12"/>
      <color theme="1"/>
      <name val="Times New Roman"/>
      <family val="1"/>
      <charset val="186"/>
    </font>
    <font>
      <b/>
      <i/>
      <sz val="10"/>
      <color rgb="FFFF0000"/>
      <name val="Times New Roman"/>
      <family val="1"/>
      <charset val="186"/>
    </font>
    <font>
      <b/>
      <sz val="12"/>
      <name val="Times New Roman"/>
      <family val="1"/>
      <charset val="186"/>
    </font>
    <font>
      <b/>
      <i/>
      <sz val="11"/>
      <color theme="1"/>
      <name val="Times New Roman"/>
      <family val="1"/>
      <charset val="186"/>
    </font>
    <font>
      <b/>
      <sz val="12"/>
      <color theme="1"/>
      <name val="Times New Roman"/>
      <family val="1"/>
      <charset val="186"/>
    </font>
    <font>
      <b/>
      <i/>
      <sz val="11"/>
      <name val="Times New Roman"/>
      <family val="1"/>
    </font>
    <font>
      <sz val="12"/>
      <color theme="0"/>
      <name val="Times New Roman"/>
      <family val="2"/>
      <charset val="186"/>
    </font>
    <font>
      <i/>
      <sz val="11"/>
      <name val="Times New Roman"/>
      <family val="1"/>
    </font>
    <font>
      <sz val="12"/>
      <name val="Times New Roman"/>
      <family val="1"/>
      <charset val="186"/>
    </font>
    <font>
      <b/>
      <i/>
      <sz val="11"/>
      <color theme="1"/>
      <name val="Times New Roman"/>
      <family val="1"/>
    </font>
    <font>
      <b/>
      <i/>
      <sz val="11"/>
      <color rgb="FFFF0000"/>
      <name val="Times New Roman"/>
      <family val="1"/>
    </font>
    <font>
      <sz val="10"/>
      <color theme="1"/>
      <name val="Times New Roman"/>
      <family val="1"/>
      <charset val="186"/>
    </font>
    <font>
      <vertAlign val="superscript"/>
      <sz val="10"/>
      <color theme="1"/>
      <name val="Times New Roman"/>
      <family val="1"/>
      <charset val="186"/>
    </font>
    <font>
      <b/>
      <i/>
      <sz val="10"/>
      <name val="Times New Roman"/>
      <family val="1"/>
    </font>
    <font>
      <i/>
      <sz val="10"/>
      <name val="Times New Roman"/>
      <family val="1"/>
    </font>
    <font>
      <b/>
      <sz val="12"/>
      <name val="Times New Roman"/>
      <family val="1"/>
    </font>
    <font>
      <sz val="12"/>
      <name val="Times New Roman"/>
      <family val="1"/>
    </font>
    <font>
      <b/>
      <sz val="16"/>
      <name val="Times New Roman"/>
      <family val="1"/>
    </font>
    <font>
      <sz val="8"/>
      <name val="Times New Roman"/>
      <family val="2"/>
      <charset val="186"/>
    </font>
    <font>
      <i/>
      <sz val="16"/>
      <name val="Times New Roman"/>
      <family val="1"/>
    </font>
    <font>
      <b/>
      <sz val="12"/>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cellStyleXfs>
  <cellXfs count="153">
    <xf numFmtId="0" fontId="0" fillId="0" borderId="0" xfId="0"/>
    <xf numFmtId="0" fontId="1" fillId="0" borderId="0" xfId="0" applyFont="1"/>
    <xf numFmtId="0" fontId="3" fillId="0" borderId="0" xfId="1" applyFont="1" applyAlignment="1">
      <alignment horizontal="center"/>
    </xf>
    <xf numFmtId="0" fontId="9" fillId="2" borderId="9" xfId="1" applyFont="1" applyFill="1" applyBorder="1" applyAlignment="1">
      <alignment horizontal="center" vertical="center"/>
    </xf>
    <xf numFmtId="0" fontId="10" fillId="0" borderId="12" xfId="1" applyFont="1" applyBorder="1" applyAlignment="1">
      <alignment horizontal="left" vertical="center" wrapText="1"/>
    </xf>
    <xf numFmtId="164" fontId="11" fillId="3" borderId="13" xfId="1" applyNumberFormat="1" applyFont="1" applyFill="1" applyBorder="1" applyAlignment="1">
      <alignment horizontal="center" vertical="center"/>
    </xf>
    <xf numFmtId="164" fontId="12" fillId="3" borderId="14" xfId="1" applyNumberFormat="1" applyFont="1" applyFill="1" applyBorder="1" applyAlignment="1">
      <alignment horizontal="center" vertical="center"/>
    </xf>
    <xf numFmtId="164" fontId="12" fillId="3" borderId="16" xfId="1" applyNumberFormat="1" applyFont="1" applyFill="1" applyBorder="1" applyAlignment="1">
      <alignment horizontal="center" vertical="center"/>
    </xf>
    <xf numFmtId="0" fontId="10" fillId="4" borderId="17" xfId="1" applyFont="1" applyFill="1" applyBorder="1" applyAlignment="1">
      <alignment horizontal="left" vertical="center" wrapText="1"/>
    </xf>
    <xf numFmtId="164" fontId="11" fillId="4" borderId="18" xfId="1" applyNumberFormat="1" applyFont="1" applyFill="1" applyBorder="1" applyAlignment="1">
      <alignment horizontal="center" vertical="center"/>
    </xf>
    <xf numFmtId="164" fontId="12" fillId="4" borderId="19" xfId="1" applyNumberFormat="1" applyFont="1" applyFill="1" applyBorder="1" applyAlignment="1">
      <alignment horizontal="center" vertical="center"/>
    </xf>
    <xf numFmtId="164" fontId="12" fillId="4" borderId="20" xfId="1" applyNumberFormat="1" applyFont="1" applyFill="1" applyBorder="1" applyAlignment="1">
      <alignment horizontal="center" vertical="center"/>
    </xf>
    <xf numFmtId="164" fontId="12" fillId="4" borderId="21" xfId="1" applyNumberFormat="1" applyFont="1" applyFill="1" applyBorder="1" applyAlignment="1">
      <alignment horizontal="center" vertical="center"/>
    </xf>
    <xf numFmtId="0" fontId="10" fillId="0" borderId="22" xfId="1" applyFont="1" applyBorder="1" applyAlignment="1">
      <alignment horizontal="left" vertical="center" wrapText="1"/>
    </xf>
    <xf numFmtId="164" fontId="11" fillId="3" borderId="23" xfId="1" applyNumberFormat="1" applyFont="1" applyFill="1" applyBorder="1" applyAlignment="1">
      <alignment horizontal="center" vertical="center"/>
    </xf>
    <xf numFmtId="164" fontId="12" fillId="0" borderId="24" xfId="1" applyNumberFormat="1" applyFont="1" applyBorder="1" applyAlignment="1">
      <alignment horizontal="center" vertical="center"/>
    </xf>
    <xf numFmtId="164" fontId="12" fillId="0" borderId="19" xfId="1" applyNumberFormat="1" applyFont="1" applyBorder="1" applyAlignment="1">
      <alignment horizontal="center" vertical="center"/>
    </xf>
    <xf numFmtId="164" fontId="12" fillId="0" borderId="25" xfId="1" applyNumberFormat="1" applyFont="1" applyBorder="1" applyAlignment="1">
      <alignment horizontal="center" vertical="center"/>
    </xf>
    <xf numFmtId="164" fontId="12" fillId="0" borderId="26" xfId="1" applyNumberFormat="1" applyFont="1" applyBorder="1" applyAlignment="1">
      <alignment horizontal="center" vertical="center"/>
    </xf>
    <xf numFmtId="164" fontId="14" fillId="3" borderId="23" xfId="1" applyNumberFormat="1" applyFont="1" applyFill="1" applyBorder="1" applyAlignment="1">
      <alignment horizontal="center" vertical="center"/>
    </xf>
    <xf numFmtId="164" fontId="12" fillId="3" borderId="26" xfId="1" applyNumberFormat="1" applyFont="1" applyFill="1" applyBorder="1" applyAlignment="1">
      <alignment horizontal="center" vertical="center"/>
    </xf>
    <xf numFmtId="0" fontId="10" fillId="4" borderId="27" xfId="1" applyFont="1" applyFill="1" applyBorder="1" applyAlignment="1">
      <alignment horizontal="left" vertical="center" wrapText="1"/>
    </xf>
    <xf numFmtId="164" fontId="14" fillId="4" borderId="28" xfId="1" applyNumberFormat="1" applyFont="1" applyFill="1" applyBorder="1" applyAlignment="1">
      <alignment horizontal="center" vertical="center"/>
    </xf>
    <xf numFmtId="164" fontId="12" fillId="4" borderId="31" xfId="1" applyNumberFormat="1" applyFont="1" applyFill="1" applyBorder="1" applyAlignment="1">
      <alignment horizontal="center" vertical="center"/>
    </xf>
    <xf numFmtId="0" fontId="10" fillId="0" borderId="17" xfId="1" applyFont="1" applyBorder="1" applyAlignment="1">
      <alignment horizontal="left" vertical="center" wrapText="1"/>
    </xf>
    <xf numFmtId="164" fontId="14" fillId="3" borderId="18" xfId="1" applyNumberFormat="1" applyFont="1" applyFill="1" applyBorder="1" applyAlignment="1">
      <alignment horizontal="center" vertical="center"/>
    </xf>
    <xf numFmtId="164" fontId="12" fillId="3" borderId="21" xfId="1" applyNumberFormat="1" applyFont="1" applyFill="1" applyBorder="1" applyAlignment="1">
      <alignment horizontal="center" vertical="center"/>
    </xf>
    <xf numFmtId="0" fontId="10" fillId="4" borderId="22" xfId="1" applyFont="1" applyFill="1" applyBorder="1" applyAlignment="1">
      <alignment horizontal="left" vertical="center" wrapText="1"/>
    </xf>
    <xf numFmtId="165" fontId="14" fillId="4" borderId="23" xfId="1" applyNumberFormat="1" applyFont="1" applyFill="1" applyBorder="1" applyAlignment="1">
      <alignment horizontal="center" vertical="center"/>
    </xf>
    <xf numFmtId="0" fontId="12" fillId="4" borderId="26" xfId="1" applyFont="1" applyFill="1" applyBorder="1" applyAlignment="1">
      <alignment horizontal="center" vertical="center"/>
    </xf>
    <xf numFmtId="0" fontId="15" fillId="0" borderId="17" xfId="1" applyFont="1" applyBorder="1" applyAlignment="1">
      <alignment horizontal="left" vertical="center" wrapText="1"/>
    </xf>
    <xf numFmtId="165" fontId="16" fillId="3" borderId="18" xfId="1" applyNumberFormat="1" applyFont="1" applyFill="1" applyBorder="1" applyAlignment="1">
      <alignment horizontal="center" vertical="center"/>
    </xf>
    <xf numFmtId="0" fontId="12" fillId="3" borderId="21" xfId="1" applyFont="1" applyFill="1" applyBorder="1" applyAlignment="1">
      <alignment horizontal="center" vertical="center"/>
    </xf>
    <xf numFmtId="0" fontId="10" fillId="4" borderId="32" xfId="1" applyFont="1" applyFill="1" applyBorder="1" applyAlignment="1">
      <alignment horizontal="left" vertical="center" wrapText="1"/>
    </xf>
    <xf numFmtId="165" fontId="14" fillId="4" borderId="33" xfId="1" applyNumberFormat="1" applyFont="1" applyFill="1" applyBorder="1" applyAlignment="1">
      <alignment horizontal="center" vertical="center"/>
    </xf>
    <xf numFmtId="0" fontId="12" fillId="4" borderId="34" xfId="1" applyFont="1" applyFill="1" applyBorder="1" applyAlignment="1">
      <alignment horizontal="center" vertical="center"/>
    </xf>
    <xf numFmtId="165" fontId="12" fillId="4" borderId="34" xfId="1" applyNumberFormat="1" applyFont="1" applyFill="1" applyBorder="1" applyAlignment="1">
      <alignment horizontal="center" vertical="center"/>
    </xf>
    <xf numFmtId="165" fontId="12" fillId="4" borderId="35" xfId="1" applyNumberFormat="1" applyFont="1" applyFill="1" applyBorder="1" applyAlignment="1">
      <alignment horizontal="center" vertical="center"/>
    </xf>
    <xf numFmtId="0" fontId="12" fillId="4" borderId="35" xfId="1" applyFont="1" applyFill="1" applyBorder="1" applyAlignment="1">
      <alignment horizontal="center" vertical="center"/>
    </xf>
    <xf numFmtId="165" fontId="12" fillId="4" borderId="36" xfId="1" applyNumberFormat="1" applyFont="1" applyFill="1" applyBorder="1" applyAlignment="1">
      <alignment horizontal="center" vertical="center"/>
    </xf>
    <xf numFmtId="0" fontId="17" fillId="2" borderId="37" xfId="1" applyFont="1" applyFill="1" applyBorder="1" applyAlignment="1">
      <alignment horizontal="right" vertical="center" wrapText="1"/>
    </xf>
    <xf numFmtId="165" fontId="14" fillId="2" borderId="39" xfId="1" applyNumberFormat="1" applyFont="1" applyFill="1" applyBorder="1" applyAlignment="1">
      <alignment horizontal="center" vertical="center"/>
    </xf>
    <xf numFmtId="165" fontId="14" fillId="2" borderId="40" xfId="1" applyNumberFormat="1" applyFont="1" applyFill="1" applyBorder="1" applyAlignment="1">
      <alignment horizontal="center" vertical="center"/>
    </xf>
    <xf numFmtId="165" fontId="14" fillId="2" borderId="41" xfId="1" applyNumberFormat="1" applyFont="1" applyFill="1" applyBorder="1" applyAlignment="1">
      <alignment horizontal="center" vertical="center"/>
    </xf>
    <xf numFmtId="0" fontId="15" fillId="0" borderId="0" xfId="1" applyFont="1" applyAlignment="1">
      <alignment horizontal="left" vertical="center" wrapText="1"/>
    </xf>
    <xf numFmtId="0" fontId="0" fillId="0" borderId="0" xfId="0" applyAlignment="1">
      <alignment horizontal="right"/>
    </xf>
    <xf numFmtId="165" fontId="0" fillId="0" borderId="0" xfId="0" applyNumberFormat="1"/>
    <xf numFmtId="0" fontId="18" fillId="0" borderId="0" xfId="0" applyFont="1"/>
    <xf numFmtId="0" fontId="3" fillId="0" borderId="42" xfId="1" applyFont="1" applyBorder="1" applyAlignment="1">
      <alignment horizontal="center"/>
    </xf>
    <xf numFmtId="0" fontId="5" fillId="2" borderId="9" xfId="1" applyFont="1" applyFill="1" applyBorder="1" applyAlignment="1">
      <alignment horizontal="center" vertical="center"/>
    </xf>
    <xf numFmtId="0" fontId="17" fillId="0" borderId="12" xfId="1" applyFont="1" applyBorder="1" applyAlignment="1">
      <alignment horizontal="left" vertical="center" wrapText="1"/>
    </xf>
    <xf numFmtId="0" fontId="17" fillId="4" borderId="17" xfId="1" applyFont="1" applyFill="1" applyBorder="1" applyAlignment="1">
      <alignment horizontal="left" vertical="center" wrapText="1"/>
    </xf>
    <xf numFmtId="0" fontId="17" fillId="0" borderId="22" xfId="1" applyFont="1" applyBorder="1" applyAlignment="1">
      <alignment horizontal="left" vertical="center" wrapText="1"/>
    </xf>
    <xf numFmtId="0" fontId="21" fillId="0" borderId="0" xfId="1" applyFont="1" applyAlignment="1">
      <alignment horizontal="left" vertical="center" wrapText="1"/>
    </xf>
    <xf numFmtId="0" fontId="17" fillId="0" borderId="18" xfId="1" applyFont="1" applyBorder="1" applyAlignment="1">
      <alignment horizontal="left" vertical="center" wrapText="1"/>
    </xf>
    <xf numFmtId="0" fontId="21" fillId="4" borderId="43" xfId="1" applyFont="1" applyFill="1" applyBorder="1" applyAlignment="1">
      <alignment horizontal="left" vertical="center" wrapText="1"/>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164" fontId="20" fillId="3" borderId="24" xfId="1" applyNumberFormat="1" applyFont="1" applyFill="1" applyBorder="1" applyAlignment="1">
      <alignment horizontal="center" vertical="center"/>
    </xf>
    <xf numFmtId="164" fontId="20" fillId="3" borderId="25" xfId="1" applyNumberFormat="1" applyFont="1" applyFill="1" applyBorder="1" applyAlignment="1">
      <alignment horizontal="center" vertical="center"/>
    </xf>
    <xf numFmtId="164" fontId="20" fillId="4" borderId="29" xfId="1" applyNumberFormat="1" applyFont="1" applyFill="1" applyBorder="1" applyAlignment="1">
      <alignment horizontal="center" vertical="center"/>
    </xf>
    <xf numFmtId="164" fontId="20" fillId="4" borderId="30" xfId="1" applyNumberFormat="1" applyFont="1" applyFill="1" applyBorder="1" applyAlignment="1">
      <alignment horizontal="center" vertical="center"/>
    </xf>
    <xf numFmtId="164" fontId="20" fillId="3" borderId="19" xfId="1" applyNumberFormat="1" applyFont="1" applyFill="1" applyBorder="1" applyAlignment="1">
      <alignment horizontal="center" vertical="center"/>
    </xf>
    <xf numFmtId="164" fontId="20" fillId="3" borderId="20" xfId="1" applyNumberFormat="1" applyFont="1" applyFill="1" applyBorder="1" applyAlignment="1">
      <alignment horizontal="center" vertical="center"/>
    </xf>
    <xf numFmtId="0" fontId="20" fillId="4" borderId="24" xfId="1" applyFont="1" applyFill="1" applyBorder="1" applyAlignment="1">
      <alignment horizontal="center" vertical="center"/>
    </xf>
    <xf numFmtId="165" fontId="20" fillId="4" borderId="24" xfId="1" applyNumberFormat="1" applyFont="1" applyFill="1" applyBorder="1" applyAlignment="1">
      <alignment horizontal="center" vertical="center"/>
    </xf>
    <xf numFmtId="0" fontId="20" fillId="4" borderId="25" xfId="1" applyFont="1" applyFill="1" applyBorder="1" applyAlignment="1">
      <alignment horizontal="center" vertical="center"/>
    </xf>
    <xf numFmtId="0" fontId="20" fillId="3" borderId="19" xfId="1" applyFont="1" applyFill="1" applyBorder="1" applyAlignment="1">
      <alignment horizontal="center" vertical="center"/>
    </xf>
    <xf numFmtId="0" fontId="20" fillId="3" borderId="20" xfId="1" applyFont="1" applyFill="1" applyBorder="1" applyAlignment="1">
      <alignment horizontal="center" vertical="center"/>
    </xf>
    <xf numFmtId="165" fontId="20" fillId="3" borderId="19" xfId="1" applyNumberFormat="1" applyFont="1" applyFill="1" applyBorder="1" applyAlignment="1">
      <alignment horizontal="center" vertical="center"/>
    </xf>
    <xf numFmtId="165" fontId="14" fillId="2" borderId="38" xfId="1" applyNumberFormat="1" applyFont="1" applyFill="1" applyBorder="1" applyAlignment="1">
      <alignment horizontal="center" vertical="center"/>
    </xf>
    <xf numFmtId="0" fontId="25" fillId="2" borderId="9" xfId="1" applyFont="1" applyFill="1" applyBorder="1" applyAlignment="1">
      <alignment horizontal="center" vertical="center"/>
    </xf>
    <xf numFmtId="0" fontId="25" fillId="2" borderId="10" xfId="1" applyFont="1" applyFill="1" applyBorder="1" applyAlignment="1">
      <alignment horizontal="center" vertical="center"/>
    </xf>
    <xf numFmtId="0" fontId="25" fillId="2" borderId="11" xfId="1" applyFont="1" applyFill="1" applyBorder="1" applyAlignment="1">
      <alignment horizontal="center" vertical="center"/>
    </xf>
    <xf numFmtId="166" fontId="27" fillId="3" borderId="13" xfId="1" applyNumberFormat="1" applyFont="1" applyFill="1" applyBorder="1" applyAlignment="1">
      <alignment horizontal="center" vertical="center"/>
    </xf>
    <xf numFmtId="166" fontId="28" fillId="3" borderId="15" xfId="1" applyNumberFormat="1" applyFont="1" applyFill="1" applyBorder="1" applyAlignment="1">
      <alignment horizontal="center" vertical="center"/>
    </xf>
    <xf numFmtId="166" fontId="28" fillId="3" borderId="14" xfId="1" applyNumberFormat="1" applyFont="1" applyFill="1" applyBorder="1" applyAlignment="1">
      <alignment horizontal="center" vertical="center"/>
    </xf>
    <xf numFmtId="166" fontId="28" fillId="3" borderId="45" xfId="1" applyNumberFormat="1" applyFont="1" applyFill="1" applyBorder="1" applyAlignment="1">
      <alignment horizontal="center" vertical="center"/>
    </xf>
    <xf numFmtId="166" fontId="28" fillId="3" borderId="5" xfId="1" applyNumberFormat="1" applyFont="1" applyFill="1" applyBorder="1" applyAlignment="1">
      <alignment horizontal="center" vertical="center"/>
    </xf>
    <xf numFmtId="166" fontId="28" fillId="3" borderId="16" xfId="1" applyNumberFormat="1" applyFont="1" applyFill="1" applyBorder="1" applyAlignment="1">
      <alignment horizontal="center" vertical="center"/>
    </xf>
    <xf numFmtId="166" fontId="27" fillId="4" borderId="18" xfId="1" applyNumberFormat="1" applyFont="1" applyFill="1" applyBorder="1" applyAlignment="1">
      <alignment horizontal="center" vertical="center"/>
    </xf>
    <xf numFmtId="166" fontId="28" fillId="4" borderId="20" xfId="1" applyNumberFormat="1" applyFont="1" applyFill="1" applyBorder="1" applyAlignment="1">
      <alignment horizontal="center" vertical="center"/>
    </xf>
    <xf numFmtId="166" fontId="28" fillId="4" borderId="19" xfId="1" applyNumberFormat="1" applyFont="1" applyFill="1" applyBorder="1" applyAlignment="1">
      <alignment horizontal="center" vertical="center"/>
    </xf>
    <xf numFmtId="166" fontId="28" fillId="4" borderId="46" xfId="1" applyNumberFormat="1" applyFont="1" applyFill="1" applyBorder="1" applyAlignment="1">
      <alignment horizontal="center" vertical="center"/>
    </xf>
    <xf numFmtId="166" fontId="28" fillId="4" borderId="21" xfId="1" applyNumberFormat="1" applyFont="1" applyFill="1" applyBorder="1" applyAlignment="1">
      <alignment horizontal="center" vertical="center"/>
    </xf>
    <xf numFmtId="166" fontId="27" fillId="3" borderId="23" xfId="1" applyNumberFormat="1" applyFont="1" applyFill="1" applyBorder="1" applyAlignment="1">
      <alignment horizontal="center" vertical="center"/>
    </xf>
    <xf numFmtId="166" fontId="28" fillId="3" borderId="25" xfId="1" applyNumberFormat="1" applyFont="1" applyFill="1" applyBorder="1" applyAlignment="1">
      <alignment horizontal="center" vertical="center"/>
    </xf>
    <xf numFmtId="166" fontId="28" fillId="3" borderId="24" xfId="1" applyNumberFormat="1" applyFont="1" applyFill="1" applyBorder="1" applyAlignment="1">
      <alignment horizontal="center" vertical="center"/>
    </xf>
    <xf numFmtId="166" fontId="28" fillId="3" borderId="47" xfId="1" applyNumberFormat="1" applyFont="1" applyFill="1" applyBorder="1" applyAlignment="1">
      <alignment horizontal="center" vertical="center"/>
    </xf>
    <xf numFmtId="166" fontId="28" fillId="3" borderId="19" xfId="1" applyNumberFormat="1" applyFont="1" applyFill="1" applyBorder="1" applyAlignment="1">
      <alignment horizontal="center" vertical="center"/>
    </xf>
    <xf numFmtId="166" fontId="28" fillId="3" borderId="26" xfId="1" applyNumberFormat="1" applyFont="1" applyFill="1" applyBorder="1" applyAlignment="1">
      <alignment horizontal="center" vertical="center"/>
    </xf>
    <xf numFmtId="166" fontId="28" fillId="3" borderId="20" xfId="1" applyNumberFormat="1" applyFont="1" applyFill="1" applyBorder="1" applyAlignment="1">
      <alignment horizontal="center" vertical="center"/>
    </xf>
    <xf numFmtId="166" fontId="28" fillId="3" borderId="46" xfId="1" applyNumberFormat="1" applyFont="1" applyFill="1" applyBorder="1" applyAlignment="1">
      <alignment horizontal="center" vertical="center"/>
    </xf>
    <xf numFmtId="166" fontId="28" fillId="3" borderId="21" xfId="1" applyNumberFormat="1" applyFont="1" applyFill="1" applyBorder="1" applyAlignment="1">
      <alignment horizontal="center" vertical="center"/>
    </xf>
    <xf numFmtId="166" fontId="27" fillId="4" borderId="33" xfId="1" applyNumberFormat="1" applyFont="1" applyFill="1" applyBorder="1" applyAlignment="1">
      <alignment horizontal="center" vertical="center"/>
    </xf>
    <xf numFmtId="166" fontId="28" fillId="4" borderId="10" xfId="1" applyNumberFormat="1" applyFont="1" applyFill="1" applyBorder="1" applyAlignment="1">
      <alignment horizontal="center" vertical="center"/>
    </xf>
    <xf numFmtId="166" fontId="28" fillId="4" borderId="9" xfId="1" applyNumberFormat="1" applyFont="1" applyFill="1" applyBorder="1" applyAlignment="1">
      <alignment horizontal="center" vertical="center"/>
    </xf>
    <xf numFmtId="166" fontId="28" fillId="4" borderId="48" xfId="1" applyNumberFormat="1" applyFont="1" applyFill="1" applyBorder="1" applyAlignment="1">
      <alignment horizontal="center" vertical="center"/>
    </xf>
    <xf numFmtId="166" fontId="28" fillId="4" borderId="11" xfId="1" applyNumberFormat="1" applyFont="1" applyFill="1" applyBorder="1" applyAlignment="1">
      <alignment horizontal="center" vertical="center"/>
    </xf>
    <xf numFmtId="166" fontId="27" fillId="2" borderId="34" xfId="1" applyNumberFormat="1" applyFont="1" applyFill="1" applyBorder="1" applyAlignment="1">
      <alignment horizontal="center" vertical="center"/>
    </xf>
    <xf numFmtId="166" fontId="27" fillId="2" borderId="49" xfId="1" applyNumberFormat="1" applyFont="1" applyFill="1" applyBorder="1" applyAlignment="1">
      <alignment horizontal="center" vertical="center"/>
    </xf>
    <xf numFmtId="166" fontId="27" fillId="2" borderId="39" xfId="1" applyNumberFormat="1" applyFont="1" applyFill="1" applyBorder="1" applyAlignment="1">
      <alignment horizontal="center" vertical="center"/>
    </xf>
    <xf numFmtId="166" fontId="27" fillId="2" borderId="35" xfId="1" applyNumberFormat="1" applyFont="1" applyFill="1" applyBorder="1" applyAlignment="1">
      <alignment horizontal="center" vertical="center"/>
    </xf>
    <xf numFmtId="166" fontId="27" fillId="2" borderId="36" xfId="1" applyNumberFormat="1" applyFont="1" applyFill="1" applyBorder="1" applyAlignment="1">
      <alignment horizontal="center" vertical="center"/>
    </xf>
    <xf numFmtId="164" fontId="32" fillId="3" borderId="13" xfId="1" applyNumberFormat="1" applyFont="1" applyFill="1" applyBorder="1" applyAlignment="1">
      <alignment horizontal="center" vertical="center"/>
    </xf>
    <xf numFmtId="164" fontId="32" fillId="4" borderId="18" xfId="1" applyNumberFormat="1" applyFont="1" applyFill="1" applyBorder="1" applyAlignment="1">
      <alignment horizontal="center" vertical="center"/>
    </xf>
    <xf numFmtId="164" fontId="32" fillId="3" borderId="23" xfId="1" applyNumberFormat="1" applyFont="1" applyFill="1" applyBorder="1" applyAlignment="1">
      <alignment horizontal="center" vertical="center"/>
    </xf>
    <xf numFmtId="164" fontId="12" fillId="3" borderId="24" xfId="1" applyNumberFormat="1" applyFont="1" applyFill="1" applyBorder="1" applyAlignment="1">
      <alignment horizontal="center" vertical="center"/>
    </xf>
    <xf numFmtId="164" fontId="12" fillId="3" borderId="51" xfId="1" applyNumberFormat="1" applyFont="1" applyFill="1" applyBorder="1" applyAlignment="1">
      <alignment horizontal="center" vertical="center"/>
    </xf>
    <xf numFmtId="164" fontId="12" fillId="4" borderId="52" xfId="1" applyNumberFormat="1" applyFont="1" applyFill="1" applyBorder="1" applyAlignment="1">
      <alignment horizontal="center" vertical="center"/>
    </xf>
    <xf numFmtId="164" fontId="12" fillId="0" borderId="53" xfId="1" applyNumberFormat="1" applyFont="1" applyBorder="1" applyAlignment="1">
      <alignment horizontal="center" vertical="center"/>
    </xf>
    <xf numFmtId="164" fontId="20" fillId="3" borderId="53" xfId="1" applyNumberFormat="1" applyFont="1" applyFill="1" applyBorder="1" applyAlignment="1">
      <alignment horizontal="center" vertical="center"/>
    </xf>
    <xf numFmtId="164" fontId="20" fillId="4" borderId="56" xfId="1" applyNumberFormat="1" applyFont="1" applyFill="1" applyBorder="1" applyAlignment="1">
      <alignment horizontal="center" vertical="center"/>
    </xf>
    <xf numFmtId="164" fontId="20" fillId="3" borderId="52" xfId="1" applyNumberFormat="1" applyFont="1" applyFill="1" applyBorder="1" applyAlignment="1">
      <alignment horizontal="center" vertical="center"/>
    </xf>
    <xf numFmtId="0" fontId="20" fillId="4" borderId="53" xfId="1" applyFont="1" applyFill="1" applyBorder="1" applyAlignment="1">
      <alignment horizontal="center" vertical="center"/>
    </xf>
    <xf numFmtId="0" fontId="20" fillId="3" borderId="52" xfId="1" applyFont="1" applyFill="1" applyBorder="1" applyAlignment="1">
      <alignment horizontal="center" vertical="center"/>
    </xf>
    <xf numFmtId="0" fontId="12" fillId="4" borderId="54" xfId="1" applyFont="1" applyFill="1" applyBorder="1" applyAlignment="1">
      <alignment horizontal="center" vertical="center"/>
    </xf>
    <xf numFmtId="0" fontId="12" fillId="4" borderId="57" xfId="1" applyFont="1" applyFill="1" applyBorder="1" applyAlignment="1">
      <alignment horizontal="center" vertical="center"/>
    </xf>
    <xf numFmtId="166" fontId="27" fillId="2" borderId="38" xfId="1" applyNumberFormat="1" applyFont="1" applyFill="1" applyBorder="1" applyAlignment="1">
      <alignment horizontal="center" vertical="center"/>
    </xf>
    <xf numFmtId="0" fontId="9" fillId="2" borderId="50" xfId="1" applyFont="1" applyFill="1" applyBorder="1" applyAlignment="1">
      <alignment horizontal="center" vertical="center"/>
    </xf>
    <xf numFmtId="0" fontId="9" fillId="2" borderId="11" xfId="1" applyFont="1" applyFill="1" applyBorder="1" applyAlignment="1">
      <alignment horizontal="center" vertical="center"/>
    </xf>
    <xf numFmtId="164" fontId="20" fillId="3" borderId="26" xfId="1" applyNumberFormat="1" applyFont="1" applyFill="1" applyBorder="1" applyAlignment="1">
      <alignment horizontal="center" vertical="center"/>
    </xf>
    <xf numFmtId="164" fontId="20" fillId="4" borderId="31" xfId="1" applyNumberFormat="1" applyFont="1" applyFill="1" applyBorder="1" applyAlignment="1">
      <alignment horizontal="center" vertical="center"/>
    </xf>
    <xf numFmtId="164" fontId="20" fillId="3" borderId="21" xfId="1" applyNumberFormat="1" applyFont="1" applyFill="1" applyBorder="1" applyAlignment="1">
      <alignment horizontal="center" vertical="center"/>
    </xf>
    <xf numFmtId="0" fontId="20" fillId="3" borderId="21" xfId="1" applyFont="1" applyFill="1" applyBorder="1" applyAlignment="1">
      <alignment horizontal="center" vertical="center"/>
    </xf>
    <xf numFmtId="166" fontId="27" fillId="3" borderId="18" xfId="1" applyNumberFormat="1" applyFont="1" applyFill="1" applyBorder="1" applyAlignment="1">
      <alignment horizontal="center" vertical="center"/>
    </xf>
    <xf numFmtId="164" fontId="20" fillId="4" borderId="24" xfId="1" applyNumberFormat="1" applyFont="1" applyFill="1" applyBorder="1" applyAlignment="1">
      <alignment horizontal="center" vertical="center"/>
    </xf>
    <xf numFmtId="0" fontId="20" fillId="4" borderId="26" xfId="1" applyFont="1" applyFill="1" applyBorder="1" applyAlignment="1">
      <alignment horizontal="center" vertical="center"/>
    </xf>
    <xf numFmtId="0" fontId="23" fillId="0" borderId="0" xfId="0" applyFont="1" applyAlignment="1">
      <alignment horizontal="center" wrapText="1"/>
    </xf>
    <xf numFmtId="0" fontId="3" fillId="0" borderId="0" xfId="1" applyFont="1" applyAlignment="1">
      <alignment horizontal="center"/>
    </xf>
    <xf numFmtId="0" fontId="29" fillId="0" borderId="0" xfId="1" applyFont="1" applyAlignment="1">
      <alignment horizontal="center"/>
    </xf>
    <xf numFmtId="0" fontId="5" fillId="2" borderId="43"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8" fillId="2" borderId="3"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5" fillId="2" borderId="1" xfId="1" applyFont="1" applyFill="1" applyBorder="1" applyAlignment="1">
      <alignment horizontal="center" vertical="center" wrapText="1"/>
    </xf>
    <xf numFmtId="0" fontId="26" fillId="2" borderId="1" xfId="1" applyFont="1" applyFill="1" applyBorder="1" applyAlignment="1">
      <alignment horizontal="center" vertical="center"/>
    </xf>
    <xf numFmtId="0" fontId="26" fillId="2" borderId="3" xfId="1" applyFont="1" applyFill="1" applyBorder="1" applyAlignment="1">
      <alignment horizontal="center" vertical="center"/>
    </xf>
    <xf numFmtId="0" fontId="26" fillId="2" borderId="4" xfId="1" applyFont="1" applyFill="1" applyBorder="1" applyAlignment="1">
      <alignment horizontal="center" vertical="center"/>
    </xf>
    <xf numFmtId="0" fontId="26" fillId="2" borderId="55" xfId="1" applyFont="1" applyFill="1" applyBorder="1" applyAlignment="1">
      <alignment horizontal="center" vertical="center"/>
    </xf>
    <xf numFmtId="0" fontId="26" fillId="2" borderId="58" xfId="1" applyFont="1" applyFill="1" applyBorder="1" applyAlignment="1">
      <alignment horizontal="center" vertical="center"/>
    </xf>
    <xf numFmtId="0" fontId="8" fillId="2" borderId="55" xfId="1" applyFont="1" applyFill="1" applyBorder="1" applyAlignment="1">
      <alignment horizontal="center" vertical="center"/>
    </xf>
    <xf numFmtId="0" fontId="8" fillId="2" borderId="58" xfId="1" applyFont="1" applyFill="1" applyBorder="1" applyAlignment="1">
      <alignment horizontal="center" vertical="center"/>
    </xf>
    <xf numFmtId="0" fontId="25" fillId="2" borderId="44" xfId="1" applyFont="1" applyFill="1" applyBorder="1" applyAlignment="1">
      <alignment horizontal="center" vertical="center" wrapText="1"/>
    </xf>
    <xf numFmtId="0" fontId="25" fillId="2" borderId="8" xfId="1" applyFont="1" applyFill="1" applyBorder="1" applyAlignment="1">
      <alignment horizontal="center" vertical="center" wrapText="1"/>
    </xf>
    <xf numFmtId="0" fontId="8" fillId="2" borderId="1" xfId="1" applyFont="1" applyFill="1" applyBorder="1" applyAlignment="1">
      <alignment horizontal="center" vertical="center"/>
    </xf>
    <xf numFmtId="0" fontId="7" fillId="2" borderId="58" xfId="1" applyFont="1" applyFill="1" applyBorder="1" applyAlignment="1">
      <alignment horizontal="center" vertical="center"/>
    </xf>
  </cellXfs>
  <cellStyles count="2">
    <cellStyle name="Parasts" xfId="0" builtinId="0"/>
    <cellStyle name="Обычный_PieprGazApjom-06" xfId="1" xr:uid="{2BEDEFBE-E667-410D-A172-86FF22FA76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AC21-AD95-4C10-8AD0-AAD7B833FEA0}">
  <sheetPr>
    <tabColor rgb="FF00B050"/>
  </sheetPr>
  <dimension ref="A1:R44"/>
  <sheetViews>
    <sheetView tabSelected="1" zoomScaleNormal="100" workbookViewId="0">
      <selection activeCell="R28" sqref="R28"/>
    </sheetView>
  </sheetViews>
  <sheetFormatPr defaultRowHeight="15.75" x14ac:dyDescent="0.25"/>
  <cols>
    <col min="1" max="1" width="20.75" customWidth="1"/>
    <col min="2" max="2" width="10" customWidth="1"/>
    <col min="3" max="6" width="8.375" customWidth="1"/>
    <col min="7" max="12" width="9.125" customWidth="1"/>
    <col min="13" max="13" width="8.75" customWidth="1"/>
    <col min="14" max="14" width="8.25" customWidth="1"/>
  </cols>
  <sheetData>
    <row r="1" spans="1:13" x14ac:dyDescent="0.25">
      <c r="L1" s="1" t="s">
        <v>0</v>
      </c>
    </row>
    <row r="2" spans="1:13" ht="20.25" x14ac:dyDescent="0.3">
      <c r="A2" s="129" t="s">
        <v>1</v>
      </c>
      <c r="B2" s="129"/>
      <c r="C2" s="129"/>
      <c r="D2" s="129"/>
      <c r="E2" s="129"/>
      <c r="F2" s="129"/>
      <c r="G2" s="129"/>
      <c r="H2" s="129"/>
      <c r="I2" s="129"/>
      <c r="J2" s="129"/>
      <c r="K2" s="129"/>
      <c r="L2" s="129"/>
      <c r="M2" s="129"/>
    </row>
    <row r="3" spans="1:13" ht="20.25" x14ac:dyDescent="0.3">
      <c r="A3" s="129" t="s">
        <v>30</v>
      </c>
      <c r="B3" s="129"/>
      <c r="C3" s="129"/>
      <c r="D3" s="129"/>
      <c r="E3" s="129"/>
      <c r="F3" s="129"/>
      <c r="G3" s="129"/>
      <c r="H3" s="129"/>
      <c r="I3" s="129"/>
      <c r="J3" s="129"/>
      <c r="K3" s="129"/>
      <c r="L3" s="129"/>
      <c r="M3" s="129"/>
    </row>
    <row r="4" spans="1:13" ht="21" thickBot="1" x14ac:dyDescent="0.35">
      <c r="A4" s="2"/>
      <c r="B4" s="2"/>
      <c r="C4" s="2"/>
      <c r="D4" s="2"/>
      <c r="E4" s="2"/>
      <c r="F4" s="2"/>
      <c r="G4" s="2"/>
      <c r="H4" s="2"/>
      <c r="I4" s="2"/>
      <c r="J4" s="2"/>
      <c r="K4" s="2"/>
      <c r="L4" s="2"/>
      <c r="M4" s="2"/>
    </row>
    <row r="5" spans="1:13" ht="19.899999999999999" customHeight="1" x14ac:dyDescent="0.25">
      <c r="A5" s="141" t="s">
        <v>2</v>
      </c>
      <c r="B5" s="133" t="s">
        <v>32</v>
      </c>
      <c r="C5" s="135" t="s">
        <v>35</v>
      </c>
      <c r="D5" s="136"/>
      <c r="E5" s="136"/>
      <c r="F5" s="136"/>
      <c r="G5" s="136"/>
      <c r="H5" s="136"/>
      <c r="I5" s="137"/>
      <c r="J5" s="138" t="s">
        <v>31</v>
      </c>
      <c r="K5" s="139"/>
      <c r="L5" s="139"/>
      <c r="M5" s="140"/>
    </row>
    <row r="6" spans="1:13" ht="33" customHeight="1" thickBot="1" x14ac:dyDescent="0.3">
      <c r="A6" s="132"/>
      <c r="B6" s="134"/>
      <c r="C6" s="3" t="s">
        <v>3</v>
      </c>
      <c r="D6" s="3" t="s">
        <v>4</v>
      </c>
      <c r="E6" s="3" t="s">
        <v>5</v>
      </c>
      <c r="F6" s="3" t="s">
        <v>6</v>
      </c>
      <c r="G6" s="49" t="s">
        <v>7</v>
      </c>
      <c r="H6" s="49" t="s">
        <v>8</v>
      </c>
      <c r="I6" s="49" t="s">
        <v>9</v>
      </c>
      <c r="J6" s="56" t="s">
        <v>10</v>
      </c>
      <c r="K6" s="49" t="s">
        <v>11</v>
      </c>
      <c r="L6" s="49" t="s">
        <v>12</v>
      </c>
      <c r="M6" s="57" t="s">
        <v>13</v>
      </c>
    </row>
    <row r="7" spans="1:13" ht="24" customHeight="1" x14ac:dyDescent="0.25">
      <c r="A7" s="4" t="s">
        <v>14</v>
      </c>
      <c r="B7" s="104">
        <f t="shared" ref="B7:B16" si="0">SUM(C7:M7)</f>
        <v>5.17</v>
      </c>
      <c r="C7" s="6"/>
      <c r="D7" s="6"/>
      <c r="E7" s="6"/>
      <c r="F7" s="6"/>
      <c r="G7" s="6">
        <v>0.26</v>
      </c>
      <c r="H7" s="6">
        <v>0.65</v>
      </c>
      <c r="I7" s="6">
        <v>1.0620000000000001</v>
      </c>
      <c r="J7" s="6">
        <v>1.341</v>
      </c>
      <c r="K7" s="6">
        <v>1.091</v>
      </c>
      <c r="L7" s="6">
        <v>0.38800000000000001</v>
      </c>
      <c r="M7" s="7">
        <v>0.378</v>
      </c>
    </row>
    <row r="8" spans="1:13" ht="24" customHeight="1" x14ac:dyDescent="0.25">
      <c r="A8" s="8" t="s">
        <v>15</v>
      </c>
      <c r="B8" s="105">
        <f t="shared" si="0"/>
        <v>0.25</v>
      </c>
      <c r="C8" s="10"/>
      <c r="D8" s="10"/>
      <c r="E8" s="11"/>
      <c r="F8" s="10"/>
      <c r="G8" s="10"/>
      <c r="H8" s="10"/>
      <c r="I8" s="10"/>
      <c r="J8" s="11">
        <v>0.25</v>
      </c>
      <c r="K8" s="10"/>
      <c r="L8" s="10"/>
      <c r="M8" s="12"/>
    </row>
    <row r="9" spans="1:13" ht="24" customHeight="1" x14ac:dyDescent="0.25">
      <c r="A9" s="13" t="s">
        <v>16</v>
      </c>
      <c r="B9" s="106">
        <f t="shared" si="0"/>
        <v>0.76</v>
      </c>
      <c r="C9" s="15"/>
      <c r="D9" s="16"/>
      <c r="E9" s="17"/>
      <c r="F9" s="15"/>
      <c r="G9" s="15">
        <v>0.01</v>
      </c>
      <c r="H9" s="15"/>
      <c r="I9" s="15">
        <v>0.25</v>
      </c>
      <c r="J9" s="107">
        <v>0.25</v>
      </c>
      <c r="K9" s="15">
        <v>0.25</v>
      </c>
      <c r="L9" s="15"/>
      <c r="M9" s="18"/>
    </row>
    <row r="10" spans="1:13" ht="24" customHeight="1" x14ac:dyDescent="0.25">
      <c r="A10" s="8" t="s">
        <v>17</v>
      </c>
      <c r="B10" s="105">
        <f t="shared" si="0"/>
        <v>1.3709999999999998</v>
      </c>
      <c r="C10" s="10">
        <v>4.2000000000000003E-2</v>
      </c>
      <c r="D10" s="10">
        <v>4.2000000000000003E-2</v>
      </c>
      <c r="E10" s="11">
        <v>4.4999999999999998E-2</v>
      </c>
      <c r="F10" s="10">
        <v>5.3999999999999999E-2</v>
      </c>
      <c r="G10" s="10">
        <v>0.115</v>
      </c>
      <c r="H10" s="10">
        <v>0.17</v>
      </c>
      <c r="I10" s="10">
        <v>0.19</v>
      </c>
      <c r="J10" s="11">
        <v>0.20599999999999999</v>
      </c>
      <c r="K10" s="10">
        <v>0.19600000000000001</v>
      </c>
      <c r="L10" s="10">
        <v>0.17599999999999999</v>
      </c>
      <c r="M10" s="12">
        <v>0.13500000000000001</v>
      </c>
    </row>
    <row r="11" spans="1:13" ht="24" customHeight="1" x14ac:dyDescent="0.25">
      <c r="A11" s="13" t="s">
        <v>18</v>
      </c>
      <c r="B11" s="19">
        <f t="shared" si="0"/>
        <v>1.1400000000000001</v>
      </c>
      <c r="C11" s="58">
        <v>3.3000000000000002E-2</v>
      </c>
      <c r="D11" s="58">
        <v>3.3000000000000002E-2</v>
      </c>
      <c r="E11" s="58">
        <v>3.3000000000000002E-2</v>
      </c>
      <c r="F11" s="58">
        <v>3.3000000000000002E-2</v>
      </c>
      <c r="G11" s="58">
        <v>9.4E-2</v>
      </c>
      <c r="H11" s="58">
        <v>0.14000000000000001</v>
      </c>
      <c r="I11" s="58">
        <v>0.186</v>
      </c>
      <c r="J11" s="59">
        <v>0.183</v>
      </c>
      <c r="K11" s="58">
        <v>0.16500000000000001</v>
      </c>
      <c r="L11" s="58">
        <v>0.15</v>
      </c>
      <c r="M11" s="20">
        <v>0.09</v>
      </c>
    </row>
    <row r="12" spans="1:13" ht="24" customHeight="1" x14ac:dyDescent="0.25">
      <c r="A12" s="21" t="s">
        <v>19</v>
      </c>
      <c r="B12" s="22">
        <f t="shared" si="0"/>
        <v>0.47399999999999998</v>
      </c>
      <c r="C12" s="60">
        <v>1.2999999999999999E-2</v>
      </c>
      <c r="D12" s="60">
        <v>1.2999999999999999E-2</v>
      </c>
      <c r="E12" s="60">
        <v>1.2999999999999999E-2</v>
      </c>
      <c r="F12" s="60">
        <v>1.4E-2</v>
      </c>
      <c r="G12" s="60">
        <v>0.04</v>
      </c>
      <c r="H12" s="60">
        <v>5.8000000000000003E-2</v>
      </c>
      <c r="I12" s="60">
        <v>7.2999999999999995E-2</v>
      </c>
      <c r="J12" s="61">
        <v>7.4999999999999997E-2</v>
      </c>
      <c r="K12" s="60">
        <v>7.4999999999999997E-2</v>
      </c>
      <c r="L12" s="60">
        <v>6.3E-2</v>
      </c>
      <c r="M12" s="23">
        <v>3.6999999999999998E-2</v>
      </c>
    </row>
    <row r="13" spans="1:13" ht="24" customHeight="1" x14ac:dyDescent="0.25">
      <c r="A13" s="24" t="s">
        <v>20</v>
      </c>
      <c r="B13" s="25">
        <f t="shared" si="0"/>
        <v>1.6619999999999999</v>
      </c>
      <c r="C13" s="62">
        <v>5.7000000000000002E-2</v>
      </c>
      <c r="D13" s="62">
        <v>5.7000000000000002E-2</v>
      </c>
      <c r="E13" s="62">
        <v>5.7000000000000002E-2</v>
      </c>
      <c r="F13" s="62">
        <v>6.6000000000000003E-2</v>
      </c>
      <c r="G13" s="62">
        <v>0.13500000000000001</v>
      </c>
      <c r="H13" s="62">
        <v>0.20200000000000001</v>
      </c>
      <c r="I13" s="62">
        <v>0.23799999999999999</v>
      </c>
      <c r="J13" s="63">
        <v>0.26700000000000002</v>
      </c>
      <c r="K13" s="62">
        <v>0.247</v>
      </c>
      <c r="L13" s="62">
        <v>0.20399999999999999</v>
      </c>
      <c r="M13" s="26">
        <v>0.13200000000000001</v>
      </c>
    </row>
    <row r="14" spans="1:13" ht="24" customHeight="1" x14ac:dyDescent="0.25">
      <c r="A14" s="27" t="s">
        <v>21</v>
      </c>
      <c r="B14" s="28">
        <f t="shared" si="0"/>
        <v>2.1099999999999997E-2</v>
      </c>
      <c r="C14" s="64">
        <v>5.9999999999999995E-4</v>
      </c>
      <c r="D14" s="64">
        <v>5.9999999999999995E-4</v>
      </c>
      <c r="E14" s="64">
        <v>5.9999999999999995E-4</v>
      </c>
      <c r="F14" s="64">
        <v>5.9999999999999995E-4</v>
      </c>
      <c r="G14" s="126">
        <v>2E-3</v>
      </c>
      <c r="H14" s="65">
        <v>2.7000000000000001E-3</v>
      </c>
      <c r="I14" s="65">
        <v>3.0999999999999999E-3</v>
      </c>
      <c r="J14" s="66">
        <v>3.3E-3</v>
      </c>
      <c r="K14" s="64">
        <v>3.0000000000000001E-3</v>
      </c>
      <c r="L14" s="64">
        <v>2.7000000000000001E-3</v>
      </c>
      <c r="M14" s="29">
        <v>1.9E-3</v>
      </c>
    </row>
    <row r="15" spans="1:13" ht="24" customHeight="1" x14ac:dyDescent="0.25">
      <c r="A15" s="30" t="s">
        <v>22</v>
      </c>
      <c r="B15" s="31">
        <f t="shared" si="0"/>
        <v>1.4199999999999999E-2</v>
      </c>
      <c r="C15" s="67">
        <v>2.9999999999999997E-4</v>
      </c>
      <c r="D15" s="67">
        <v>2.9999999999999997E-4</v>
      </c>
      <c r="E15" s="67">
        <v>2.9999999999999997E-4</v>
      </c>
      <c r="F15" s="67">
        <v>2.9999999999999997E-4</v>
      </c>
      <c r="G15" s="67">
        <v>1.1999999999999999E-3</v>
      </c>
      <c r="H15" s="67">
        <v>1.9E-3</v>
      </c>
      <c r="I15" s="67">
        <v>2.3E-3</v>
      </c>
      <c r="J15" s="68">
        <v>2.3999999999999998E-3</v>
      </c>
      <c r="K15" s="69">
        <v>2.2000000000000001E-3</v>
      </c>
      <c r="L15" s="67">
        <v>1.8E-3</v>
      </c>
      <c r="M15" s="32">
        <v>1.1999999999999999E-3</v>
      </c>
    </row>
    <row r="16" spans="1:13" ht="24" customHeight="1" thickBot="1" x14ac:dyDescent="0.3">
      <c r="A16" s="33" t="s">
        <v>23</v>
      </c>
      <c r="B16" s="34">
        <f t="shared" si="0"/>
        <v>2.7699999999999999E-2</v>
      </c>
      <c r="C16" s="35"/>
      <c r="D16" s="36"/>
      <c r="E16" s="37"/>
      <c r="F16" s="36"/>
      <c r="G16" s="38">
        <v>2.3999999999999998E-3</v>
      </c>
      <c r="H16" s="38">
        <v>3.8999999999999998E-3</v>
      </c>
      <c r="I16" s="38">
        <v>4.8999999999999998E-3</v>
      </c>
      <c r="J16" s="38">
        <v>5.7000000000000002E-3</v>
      </c>
      <c r="K16" s="38">
        <v>4.5999999999999999E-3</v>
      </c>
      <c r="L16" s="38">
        <v>3.7000000000000002E-3</v>
      </c>
      <c r="M16" s="117">
        <v>2.5000000000000001E-3</v>
      </c>
    </row>
    <row r="17" spans="1:17" ht="21.6" customHeight="1" thickBot="1" x14ac:dyDescent="0.3">
      <c r="A17" s="40" t="s">
        <v>24</v>
      </c>
      <c r="B17" s="70">
        <f t="shared" ref="B17:M17" si="1">SUM(B7,B8,B9,B10,B11,B12,B13,B14,B15,B16)</f>
        <v>10.889999999999999</v>
      </c>
      <c r="C17" s="41">
        <f t="shared" si="1"/>
        <v>0.1459</v>
      </c>
      <c r="D17" s="41">
        <f t="shared" si="1"/>
        <v>0.1459</v>
      </c>
      <c r="E17" s="41">
        <f t="shared" si="1"/>
        <v>0.14889999999999998</v>
      </c>
      <c r="F17" s="41">
        <f t="shared" si="1"/>
        <v>0.16789999999999997</v>
      </c>
      <c r="G17" s="41">
        <f t="shared" si="1"/>
        <v>0.65959999999999996</v>
      </c>
      <c r="H17" s="41">
        <f t="shared" si="1"/>
        <v>1.2284999999999999</v>
      </c>
      <c r="I17" s="41">
        <f t="shared" si="1"/>
        <v>2.0093000000000001</v>
      </c>
      <c r="J17" s="42">
        <f t="shared" si="1"/>
        <v>2.5834000000000001</v>
      </c>
      <c r="K17" s="41">
        <f t="shared" si="1"/>
        <v>2.0338000000000003</v>
      </c>
      <c r="L17" s="41">
        <f t="shared" si="1"/>
        <v>0.98920000000000019</v>
      </c>
      <c r="M17" s="43">
        <f t="shared" si="1"/>
        <v>0.77759999999999996</v>
      </c>
      <c r="Q17" s="44"/>
    </row>
    <row r="18" spans="1:17" x14ac:dyDescent="0.25">
      <c r="A18" s="45"/>
      <c r="B18" s="46"/>
      <c r="C18" s="46"/>
      <c r="D18" s="46"/>
      <c r="E18" s="46"/>
      <c r="F18" s="46"/>
      <c r="G18" s="46"/>
      <c r="H18" s="46"/>
      <c r="I18" s="46"/>
      <c r="J18" s="46"/>
      <c r="K18" s="46"/>
      <c r="L18" s="46"/>
      <c r="M18" s="46"/>
    </row>
    <row r="19" spans="1:17" x14ac:dyDescent="0.25">
      <c r="A19" s="45"/>
      <c r="B19" s="46"/>
      <c r="C19" s="46"/>
      <c r="D19" s="46"/>
      <c r="E19" s="46"/>
      <c r="F19" s="46"/>
      <c r="G19" s="46"/>
      <c r="H19" s="46"/>
      <c r="I19" s="46"/>
      <c r="J19" s="46"/>
      <c r="K19" s="46"/>
      <c r="L19" s="46"/>
      <c r="M19" s="46"/>
    </row>
    <row r="27" spans="1:17" x14ac:dyDescent="0.25">
      <c r="L27" s="1" t="s">
        <v>25</v>
      </c>
    </row>
    <row r="28" spans="1:17" ht="20.25" x14ac:dyDescent="0.3">
      <c r="A28" s="129" t="s">
        <v>1</v>
      </c>
      <c r="B28" s="129"/>
      <c r="C28" s="129"/>
      <c r="D28" s="129"/>
      <c r="E28" s="129"/>
      <c r="F28" s="129"/>
      <c r="G28" s="129"/>
      <c r="H28" s="129"/>
      <c r="I28" s="129"/>
      <c r="J28" s="129"/>
      <c r="K28" s="129"/>
      <c r="L28" s="129"/>
      <c r="M28" s="129"/>
    </row>
    <row r="29" spans="1:17" ht="20.25" x14ac:dyDescent="0.3">
      <c r="A29" s="130" t="s">
        <v>47</v>
      </c>
      <c r="B29" s="130"/>
      <c r="C29" s="130"/>
      <c r="D29" s="130"/>
      <c r="E29" s="130"/>
      <c r="F29" s="130"/>
      <c r="G29" s="130"/>
      <c r="H29" s="130"/>
      <c r="I29" s="130"/>
      <c r="J29" s="130"/>
      <c r="K29" s="130"/>
      <c r="L29" s="130"/>
      <c r="M29" s="130"/>
      <c r="N29" s="47">
        <v>10538</v>
      </c>
    </row>
    <row r="30" spans="1:17" ht="21" thickBot="1" x14ac:dyDescent="0.35">
      <c r="A30" s="48"/>
      <c r="B30" s="48"/>
      <c r="C30" s="48"/>
      <c r="D30" s="48"/>
      <c r="E30" s="48"/>
      <c r="F30" s="48"/>
      <c r="G30" s="48"/>
      <c r="H30" s="48"/>
      <c r="I30" s="48"/>
      <c r="J30" s="48"/>
      <c r="K30" s="48"/>
      <c r="L30" s="48"/>
      <c r="M30" s="48"/>
    </row>
    <row r="31" spans="1:17" ht="18" customHeight="1" x14ac:dyDescent="0.25">
      <c r="A31" s="131" t="s">
        <v>2</v>
      </c>
      <c r="B31" s="133" t="s">
        <v>33</v>
      </c>
      <c r="C31" s="135" t="s">
        <v>36</v>
      </c>
      <c r="D31" s="136"/>
      <c r="E31" s="136"/>
      <c r="F31" s="136"/>
      <c r="G31" s="136"/>
      <c r="H31" s="136"/>
      <c r="I31" s="137"/>
      <c r="J31" s="138" t="s">
        <v>34</v>
      </c>
      <c r="K31" s="139"/>
      <c r="L31" s="139"/>
      <c r="M31" s="140"/>
    </row>
    <row r="32" spans="1:17" ht="37.9" customHeight="1" thickBot="1" x14ac:dyDescent="0.3">
      <c r="A32" s="132"/>
      <c r="B32" s="134"/>
      <c r="C32" s="3" t="s">
        <v>3</v>
      </c>
      <c r="D32" s="3" t="s">
        <v>4</v>
      </c>
      <c r="E32" s="3" t="s">
        <v>5</v>
      </c>
      <c r="F32" s="3" t="s">
        <v>6</v>
      </c>
      <c r="G32" s="49" t="s">
        <v>7</v>
      </c>
      <c r="H32" s="49" t="s">
        <v>8</v>
      </c>
      <c r="I32" s="49" t="s">
        <v>9</v>
      </c>
      <c r="J32" s="56" t="s">
        <v>10</v>
      </c>
      <c r="K32" s="49" t="s">
        <v>11</v>
      </c>
      <c r="L32" s="49" t="s">
        <v>12</v>
      </c>
      <c r="M32" s="57" t="s">
        <v>13</v>
      </c>
    </row>
    <row r="33" spans="1:18" ht="24" customHeight="1" x14ac:dyDescent="0.25">
      <c r="A33" s="50" t="s">
        <v>26</v>
      </c>
      <c r="B33" s="74">
        <f t="shared" ref="B33:B42" si="2">SUM(C33:M33)</f>
        <v>54481.46</v>
      </c>
      <c r="C33" s="76">
        <f>ROUND(C7*N29,3)</f>
        <v>0</v>
      </c>
      <c r="D33" s="77">
        <f>ROUND(D7*N29,3)</f>
        <v>0</v>
      </c>
      <c r="E33" s="77">
        <f>ROUND(E7*N29,3)</f>
        <v>0</v>
      </c>
      <c r="F33" s="77">
        <f>ROUND(F7*N29,3)</f>
        <v>0</v>
      </c>
      <c r="G33" s="77">
        <f>ROUND(G7*N29,3)</f>
        <v>2739.88</v>
      </c>
      <c r="H33" s="77">
        <f>ROUND(H7*N29,3)</f>
        <v>6849.7</v>
      </c>
      <c r="I33" s="78">
        <f>ROUND(I7*N29,3)</f>
        <v>11191.356</v>
      </c>
      <c r="J33" s="75">
        <f>ROUND(J7*N29,3)</f>
        <v>14131.458000000001</v>
      </c>
      <c r="K33" s="76">
        <f>ROUND(K7*N29,3)</f>
        <v>11496.958000000001</v>
      </c>
      <c r="L33" s="76">
        <f>ROUND(L7*N29,3)</f>
        <v>4088.7440000000001</v>
      </c>
      <c r="M33" s="79">
        <f>ROUND(M7*N29,3)</f>
        <v>3983.364</v>
      </c>
    </row>
    <row r="34" spans="1:18" ht="24" customHeight="1" x14ac:dyDescent="0.25">
      <c r="A34" s="51" t="s">
        <v>15</v>
      </c>
      <c r="B34" s="80">
        <f t="shared" si="2"/>
        <v>2634.5</v>
      </c>
      <c r="C34" s="82">
        <f>ROUND(C8*N29,3)</f>
        <v>0</v>
      </c>
      <c r="D34" s="83">
        <f>ROUND(D8*N29,3)</f>
        <v>0</v>
      </c>
      <c r="E34" s="83">
        <f>ROUND(E8*N29,3)</f>
        <v>0</v>
      </c>
      <c r="F34" s="83">
        <f>ROUND(F8*N29,3)</f>
        <v>0</v>
      </c>
      <c r="G34" s="83">
        <f>ROUND(G8*N29,3)</f>
        <v>0</v>
      </c>
      <c r="H34" s="83">
        <f>ROUND(H8*N29,3)</f>
        <v>0</v>
      </c>
      <c r="I34" s="82">
        <f>ROUND(I8*N29,3)</f>
        <v>0</v>
      </c>
      <c r="J34" s="81">
        <f>ROUND(J8*N29,3)</f>
        <v>2634.5</v>
      </c>
      <c r="K34" s="82">
        <f>ROUND(K8*N29,3)</f>
        <v>0</v>
      </c>
      <c r="L34" s="82">
        <f>ROUND(L8*N29,3)</f>
        <v>0</v>
      </c>
      <c r="M34" s="84">
        <f>ROUND(M8*N29,3)</f>
        <v>0</v>
      </c>
    </row>
    <row r="35" spans="1:18" ht="24" customHeight="1" x14ac:dyDescent="0.25">
      <c r="A35" s="52" t="s">
        <v>16</v>
      </c>
      <c r="B35" s="85">
        <f t="shared" si="2"/>
        <v>8008.88</v>
      </c>
      <c r="C35" s="87">
        <f>ROUND(C9*N29,3)</f>
        <v>0</v>
      </c>
      <c r="D35" s="88">
        <f>ROUND(D9*N29,3)</f>
        <v>0</v>
      </c>
      <c r="E35" s="88">
        <f>ROUND(E9*N29,3)</f>
        <v>0</v>
      </c>
      <c r="F35" s="88">
        <f>ROUND(F9*N29,3)</f>
        <v>0</v>
      </c>
      <c r="G35" s="88">
        <f>ROUND(G9*N29,3)</f>
        <v>105.38</v>
      </c>
      <c r="H35" s="88">
        <f>ROUND(H9*N29,3)</f>
        <v>0</v>
      </c>
      <c r="I35" s="89">
        <f>ROUND(I9*N29,3)</f>
        <v>2634.5</v>
      </c>
      <c r="J35" s="86">
        <f>ROUND(J9*N29,3)</f>
        <v>2634.5</v>
      </c>
      <c r="K35" s="87">
        <f>ROUND(K9*N29,3)</f>
        <v>2634.5</v>
      </c>
      <c r="L35" s="87">
        <f>ROUND(L9*N29,3)</f>
        <v>0</v>
      </c>
      <c r="M35" s="90">
        <f>ROUND(M9*N29,3)</f>
        <v>0</v>
      </c>
    </row>
    <row r="36" spans="1:18" ht="24" customHeight="1" x14ac:dyDescent="0.25">
      <c r="A36" s="51" t="s">
        <v>17</v>
      </c>
      <c r="B36" s="80">
        <f t="shared" si="2"/>
        <v>14447.598000000002</v>
      </c>
      <c r="C36" s="82">
        <f>ROUND(C10*N29,3)</f>
        <v>442.596</v>
      </c>
      <c r="D36" s="83">
        <f>ROUND(D10*N29,3)</f>
        <v>442.596</v>
      </c>
      <c r="E36" s="83">
        <f>ROUND(E10*N29,3)</f>
        <v>474.21</v>
      </c>
      <c r="F36" s="83">
        <f>ROUND(F10*N29,3)</f>
        <v>569.05200000000002</v>
      </c>
      <c r="G36" s="83">
        <f>ROUND(G10*N29,3)</f>
        <v>1211.8699999999999</v>
      </c>
      <c r="H36" s="83">
        <f>ROUND(H10*N29,3)</f>
        <v>1791.46</v>
      </c>
      <c r="I36" s="82">
        <f>ROUND(I10*N29,3)</f>
        <v>2002.22</v>
      </c>
      <c r="J36" s="81">
        <f>ROUND(J10*N29,3)</f>
        <v>2170.828</v>
      </c>
      <c r="K36" s="82">
        <f>ROUND(K10*N29,3)</f>
        <v>2065.4479999999999</v>
      </c>
      <c r="L36" s="82">
        <f>ROUND(L10*N29,3)</f>
        <v>1854.6880000000001</v>
      </c>
      <c r="M36" s="84">
        <f>ROUND(M10*N29,3)</f>
        <v>1422.63</v>
      </c>
    </row>
    <row r="37" spans="1:18" ht="24" customHeight="1" x14ac:dyDescent="0.25">
      <c r="A37" s="52" t="s">
        <v>18</v>
      </c>
      <c r="B37" s="85">
        <f t="shared" si="2"/>
        <v>12013.320000000002</v>
      </c>
      <c r="C37" s="87">
        <f>ROUND(C11*N29,3)</f>
        <v>347.75400000000002</v>
      </c>
      <c r="D37" s="88">
        <f>ROUND(D11*N29,3)</f>
        <v>347.75400000000002</v>
      </c>
      <c r="E37" s="88">
        <f>ROUND(E11*N29,3)</f>
        <v>347.75400000000002</v>
      </c>
      <c r="F37" s="88">
        <f>ROUND(F11*N29,3)</f>
        <v>347.75400000000002</v>
      </c>
      <c r="G37" s="88">
        <f>ROUND(G11*N29,3)</f>
        <v>990.572</v>
      </c>
      <c r="H37" s="88">
        <f>ROUND(H11*N29,3)</f>
        <v>1475.32</v>
      </c>
      <c r="I37" s="87">
        <f>ROUND(I11*N29,3)</f>
        <v>1960.068</v>
      </c>
      <c r="J37" s="86">
        <f>ROUND(J11*N29,3)</f>
        <v>1928.454</v>
      </c>
      <c r="K37" s="87">
        <f>ROUND(K11*N29,3)</f>
        <v>1738.77</v>
      </c>
      <c r="L37" s="87">
        <f>ROUND(L11*N29,3)</f>
        <v>1580.7</v>
      </c>
      <c r="M37" s="90">
        <f>ROUND(M11*N29,3)</f>
        <v>948.42</v>
      </c>
    </row>
    <row r="38" spans="1:18" ht="24" customHeight="1" x14ac:dyDescent="0.25">
      <c r="A38" s="51" t="s">
        <v>19</v>
      </c>
      <c r="B38" s="80">
        <f t="shared" si="2"/>
        <v>4995.0119999999997</v>
      </c>
      <c r="C38" s="82">
        <f>ROUND(C12*N29,3)</f>
        <v>136.994</v>
      </c>
      <c r="D38" s="83">
        <f>ROUND(D12*N29,3)</f>
        <v>136.994</v>
      </c>
      <c r="E38" s="83">
        <f>ROUND(E12*N29,3)</f>
        <v>136.994</v>
      </c>
      <c r="F38" s="83">
        <f>ROUND(F12*N29,3)</f>
        <v>147.53200000000001</v>
      </c>
      <c r="G38" s="83">
        <f>ROUND(G12*N29,3)</f>
        <v>421.52</v>
      </c>
      <c r="H38" s="83">
        <f>ROUND(H12*N29,3)</f>
        <v>611.20399999999995</v>
      </c>
      <c r="I38" s="82">
        <f>ROUND(I12*N29,3)</f>
        <v>769.274</v>
      </c>
      <c r="J38" s="81">
        <f>ROUND(J12*N29,3)</f>
        <v>790.35</v>
      </c>
      <c r="K38" s="82">
        <f>ROUND(K12*N29,3)</f>
        <v>790.35</v>
      </c>
      <c r="L38" s="82">
        <f>ROUND(L12*N29,3)</f>
        <v>663.89400000000001</v>
      </c>
      <c r="M38" s="84">
        <f>ROUND(M12*N29,3)</f>
        <v>389.90600000000001</v>
      </c>
    </row>
    <row r="39" spans="1:18" ht="24" customHeight="1" x14ac:dyDescent="0.25">
      <c r="A39" s="52" t="s">
        <v>20</v>
      </c>
      <c r="B39" s="85">
        <f t="shared" si="2"/>
        <v>17514.156000000003</v>
      </c>
      <c r="C39" s="87">
        <f>ROUND(C13*N29,3)</f>
        <v>600.66600000000005</v>
      </c>
      <c r="D39" s="88">
        <f>ROUND(D13*N29,3)</f>
        <v>600.66600000000005</v>
      </c>
      <c r="E39" s="88">
        <f>ROUND(E13*N29,3)</f>
        <v>600.66600000000005</v>
      </c>
      <c r="F39" s="88">
        <f>ROUND(F13*N29,3)</f>
        <v>695.50800000000004</v>
      </c>
      <c r="G39" s="88">
        <f>ROUND(G13*N29,3)</f>
        <v>1422.63</v>
      </c>
      <c r="H39" s="88">
        <f>ROUND(H13*N29,3)</f>
        <v>2128.6759999999999</v>
      </c>
      <c r="I39" s="87">
        <f>ROUND(I13*N29,3)</f>
        <v>2508.0439999999999</v>
      </c>
      <c r="J39" s="86">
        <f>ROUND(J13*N29,3)</f>
        <v>2813.6460000000002</v>
      </c>
      <c r="K39" s="87">
        <f>ROUND(K13*N29,3)</f>
        <v>2602.886</v>
      </c>
      <c r="L39" s="87">
        <f>ROUND(L13*N29,3)</f>
        <v>2149.752</v>
      </c>
      <c r="M39" s="90">
        <f>ROUND(M13*N29,3)</f>
        <v>1391.0160000000001</v>
      </c>
    </row>
    <row r="40" spans="1:18" ht="24" customHeight="1" x14ac:dyDescent="0.25">
      <c r="A40" s="51" t="s">
        <v>21</v>
      </c>
      <c r="B40" s="80">
        <f t="shared" si="2"/>
        <v>222.35300000000001</v>
      </c>
      <c r="C40" s="81">
        <f>ROUND(C14*N29,3)</f>
        <v>6.3230000000000004</v>
      </c>
      <c r="D40" s="83">
        <f>ROUND(D14*N29,3)</f>
        <v>6.3230000000000004</v>
      </c>
      <c r="E40" s="83">
        <f>ROUND(E14*N29,3)</f>
        <v>6.3230000000000004</v>
      </c>
      <c r="F40" s="83">
        <f>ROUND(F14*N29,3)</f>
        <v>6.3230000000000004</v>
      </c>
      <c r="G40" s="83">
        <f>ROUND(G14*N29,3)</f>
        <v>21.076000000000001</v>
      </c>
      <c r="H40" s="83">
        <f>ROUND(H14*N29,3)</f>
        <v>28.452999999999999</v>
      </c>
      <c r="I40" s="82">
        <f>ROUND(I14*N29,3)</f>
        <v>32.667999999999999</v>
      </c>
      <c r="J40" s="81">
        <f>ROUND(J14*N29,3)</f>
        <v>34.774999999999999</v>
      </c>
      <c r="K40" s="81">
        <f>ROUND(K14*N29,3)</f>
        <v>31.614000000000001</v>
      </c>
      <c r="L40" s="81">
        <f>ROUND(L14*N29,3)</f>
        <v>28.452999999999999</v>
      </c>
      <c r="M40" s="84">
        <f>ROUND(M14*N29,3)</f>
        <v>20.021999999999998</v>
      </c>
      <c r="R40" s="53"/>
    </row>
    <row r="41" spans="1:18" ht="24" customHeight="1" x14ac:dyDescent="0.25">
      <c r="A41" s="54" t="s">
        <v>22</v>
      </c>
      <c r="B41" s="125">
        <f t="shared" si="2"/>
        <v>149.63799999999998</v>
      </c>
      <c r="C41" s="89">
        <f>ROUND(C15*N29,3)</f>
        <v>3.161</v>
      </c>
      <c r="D41" s="92">
        <f>ROUND(D15*N29,3)</f>
        <v>3.161</v>
      </c>
      <c r="E41" s="92">
        <f>ROUND(E15*N29,3)</f>
        <v>3.161</v>
      </c>
      <c r="F41" s="92">
        <f>ROUND(F15*N29,3)</f>
        <v>3.161</v>
      </c>
      <c r="G41" s="92">
        <f>ROUND(G15*N29,3)</f>
        <v>12.646000000000001</v>
      </c>
      <c r="H41" s="92">
        <f>ROUND(H15*N29,3)</f>
        <v>20.021999999999998</v>
      </c>
      <c r="I41" s="89">
        <f>ROUND(I15*N29,3)</f>
        <v>24.236999999999998</v>
      </c>
      <c r="J41" s="91">
        <f>ROUND(J15*N29,3)</f>
        <v>25.291</v>
      </c>
      <c r="K41" s="89">
        <f>ROUND(K15*N29,3)</f>
        <v>23.184000000000001</v>
      </c>
      <c r="L41" s="89">
        <f>ROUND(L15*N29,3)</f>
        <v>18.968</v>
      </c>
      <c r="M41" s="93">
        <f>ROUND(M15*N29,3)</f>
        <v>12.646000000000001</v>
      </c>
    </row>
    <row r="42" spans="1:18" ht="24" customHeight="1" thickBot="1" x14ac:dyDescent="0.3">
      <c r="A42" s="55" t="s">
        <v>27</v>
      </c>
      <c r="B42" s="94">
        <f t="shared" si="2"/>
        <v>291.90300000000002</v>
      </c>
      <c r="C42" s="96">
        <f>ROUND(C16*N29,3)</f>
        <v>0</v>
      </c>
      <c r="D42" s="97">
        <f>ROUND(D16*N29,3)</f>
        <v>0</v>
      </c>
      <c r="E42" s="97">
        <f>ROUND(E16*N29,3)</f>
        <v>0</v>
      </c>
      <c r="F42" s="97">
        <f>ROUND(F16*N29,3)</f>
        <v>0</v>
      </c>
      <c r="G42" s="97">
        <f>ROUND(G16*N29,3)</f>
        <v>25.291</v>
      </c>
      <c r="H42" s="97">
        <f>ROUND(H16*N29,3)</f>
        <v>41.097999999999999</v>
      </c>
      <c r="I42" s="96">
        <f>ROUND(I16*N29,3)</f>
        <v>51.636000000000003</v>
      </c>
      <c r="J42" s="95">
        <f>ROUND(J16*N29,3)</f>
        <v>60.067</v>
      </c>
      <c r="K42" s="96">
        <f>ROUND(K16*N29,3)</f>
        <v>48.475000000000001</v>
      </c>
      <c r="L42" s="96">
        <f>ROUND(L16*N29,3)</f>
        <v>38.991</v>
      </c>
      <c r="M42" s="98">
        <f>ROUND(M16*N29,3)</f>
        <v>26.344999999999999</v>
      </c>
    </row>
    <row r="43" spans="1:18" ht="22.9" customHeight="1" thickBot="1" x14ac:dyDescent="0.3">
      <c r="A43" s="40" t="s">
        <v>24</v>
      </c>
      <c r="B43" s="118">
        <f t="shared" ref="B43:M43" si="3">SUM(B33,B34,B35,B36,B37,B38,B39,B40,B41,B42)</f>
        <v>114758.82000000002</v>
      </c>
      <c r="C43" s="99">
        <f t="shared" si="3"/>
        <v>1537.4940000000004</v>
      </c>
      <c r="D43" s="100">
        <f t="shared" si="3"/>
        <v>1537.4940000000004</v>
      </c>
      <c r="E43" s="100">
        <f t="shared" si="3"/>
        <v>1569.1080000000002</v>
      </c>
      <c r="F43" s="100">
        <f t="shared" si="3"/>
        <v>1769.3300000000002</v>
      </c>
      <c r="G43" s="100">
        <f t="shared" si="3"/>
        <v>6950.8649999999998</v>
      </c>
      <c r="H43" s="100">
        <f t="shared" si="3"/>
        <v>12945.932999999999</v>
      </c>
      <c r="I43" s="101">
        <f t="shared" si="3"/>
        <v>21174.003000000001</v>
      </c>
      <c r="J43" s="102">
        <f t="shared" si="3"/>
        <v>27223.869000000002</v>
      </c>
      <c r="K43" s="99">
        <f t="shared" si="3"/>
        <v>21432.184999999998</v>
      </c>
      <c r="L43" s="99">
        <f t="shared" si="3"/>
        <v>10424.19</v>
      </c>
      <c r="M43" s="103">
        <f t="shared" si="3"/>
        <v>8194.3490000000002</v>
      </c>
    </row>
    <row r="44" spans="1:18" ht="46.9" customHeight="1" x14ac:dyDescent="0.25">
      <c r="A44" s="128" t="s">
        <v>28</v>
      </c>
      <c r="B44" s="128"/>
      <c r="C44" s="128"/>
      <c r="D44" s="128"/>
      <c r="E44" s="128"/>
      <c r="F44" s="128"/>
      <c r="G44" s="128"/>
      <c r="H44" s="128"/>
      <c r="I44" s="128"/>
      <c r="J44" s="128"/>
      <c r="K44" s="128"/>
      <c r="L44" s="128"/>
      <c r="M44" s="128"/>
    </row>
  </sheetData>
  <mergeCells count="13">
    <mergeCell ref="A2:M2"/>
    <mergeCell ref="A3:M3"/>
    <mergeCell ref="A5:A6"/>
    <mergeCell ref="B5:B6"/>
    <mergeCell ref="C5:I5"/>
    <mergeCell ref="J5:M5"/>
    <mergeCell ref="A44:M44"/>
    <mergeCell ref="A28:M28"/>
    <mergeCell ref="A29:M29"/>
    <mergeCell ref="A31:A32"/>
    <mergeCell ref="B31:B32"/>
    <mergeCell ref="C31:I31"/>
    <mergeCell ref="J31:M31"/>
  </mergeCells>
  <pageMargins left="0.25" right="0.25" top="0.75" bottom="0.75" header="0.3" footer="0.3"/>
  <pageSetup paperSize="9"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C128C-00BD-44D7-AB70-41CBFD35103D}">
  <sheetPr>
    <tabColor theme="8" tint="-0.249977111117893"/>
  </sheetPr>
  <dimension ref="A1:N45"/>
  <sheetViews>
    <sheetView zoomScaleNormal="100" workbookViewId="0">
      <selection activeCell="B17" sqref="B17"/>
    </sheetView>
  </sheetViews>
  <sheetFormatPr defaultRowHeight="15.75" x14ac:dyDescent="0.25"/>
  <cols>
    <col min="1" max="1" width="24.125" customWidth="1"/>
    <col min="2" max="2" width="12.5" customWidth="1"/>
    <col min="3" max="9" width="12.75" customWidth="1"/>
    <col min="10" max="10" width="8.25" customWidth="1"/>
  </cols>
  <sheetData>
    <row r="1" spans="1:9" x14ac:dyDescent="0.25">
      <c r="H1" s="1" t="s">
        <v>0</v>
      </c>
    </row>
    <row r="2" spans="1:9" ht="20.25" x14ac:dyDescent="0.3">
      <c r="A2" s="129" t="s">
        <v>1</v>
      </c>
      <c r="B2" s="129"/>
      <c r="C2" s="129"/>
      <c r="D2" s="129"/>
      <c r="E2" s="129"/>
      <c r="F2" s="129"/>
      <c r="G2" s="129"/>
      <c r="H2" s="129"/>
      <c r="I2" s="129"/>
    </row>
    <row r="3" spans="1:9" ht="20.25" x14ac:dyDescent="0.3">
      <c r="A3" s="129" t="s">
        <v>43</v>
      </c>
      <c r="B3" s="129"/>
      <c r="C3" s="129"/>
      <c r="D3" s="129"/>
      <c r="E3" s="129"/>
      <c r="F3" s="129"/>
      <c r="G3" s="129"/>
      <c r="H3" s="129"/>
      <c r="I3" s="129"/>
    </row>
    <row r="4" spans="1:9" ht="21" thickBot="1" x14ac:dyDescent="0.35">
      <c r="A4" s="2"/>
      <c r="B4" s="2"/>
      <c r="C4" s="2"/>
      <c r="D4" s="2"/>
      <c r="E4" s="2"/>
      <c r="F4" s="2"/>
      <c r="G4" s="2"/>
      <c r="H4" s="2"/>
      <c r="I4" s="2"/>
    </row>
    <row r="5" spans="1:9" ht="19.899999999999999" customHeight="1" x14ac:dyDescent="0.25">
      <c r="A5" s="141" t="s">
        <v>2</v>
      </c>
      <c r="B5" s="133" t="s">
        <v>32</v>
      </c>
      <c r="C5" s="142" t="s">
        <v>44</v>
      </c>
      <c r="D5" s="143"/>
      <c r="E5" s="144"/>
      <c r="F5" s="147" t="s">
        <v>31</v>
      </c>
      <c r="G5" s="135"/>
      <c r="H5" s="135"/>
      <c r="I5" s="148"/>
    </row>
    <row r="6" spans="1:9" ht="33" customHeight="1" thickBot="1" x14ac:dyDescent="0.3">
      <c r="A6" s="132"/>
      <c r="B6" s="134"/>
      <c r="C6" s="49" t="s">
        <v>7</v>
      </c>
      <c r="D6" s="49" t="s">
        <v>8</v>
      </c>
      <c r="E6" s="49" t="s">
        <v>9</v>
      </c>
      <c r="F6" s="56" t="s">
        <v>10</v>
      </c>
      <c r="G6" s="49" t="s">
        <v>11</v>
      </c>
      <c r="H6" s="49" t="s">
        <v>12</v>
      </c>
      <c r="I6" s="57" t="s">
        <v>13</v>
      </c>
    </row>
    <row r="7" spans="1:9" ht="24" customHeight="1" x14ac:dyDescent="0.25">
      <c r="A7" s="4" t="s">
        <v>14</v>
      </c>
      <c r="B7" s="5">
        <f t="shared" ref="B7:B16" si="0">SUM(C7:I7)</f>
        <v>5.17</v>
      </c>
      <c r="C7" s="6">
        <v>0.26</v>
      </c>
      <c r="D7" s="6">
        <v>0.65</v>
      </c>
      <c r="E7" s="6">
        <v>1.0620000000000001</v>
      </c>
      <c r="F7" s="6">
        <v>1.341</v>
      </c>
      <c r="G7" s="6">
        <v>1.091</v>
      </c>
      <c r="H7" s="6">
        <v>0.38800000000000001</v>
      </c>
      <c r="I7" s="7">
        <v>0.378</v>
      </c>
    </row>
    <row r="8" spans="1:9" ht="24" customHeight="1" x14ac:dyDescent="0.25">
      <c r="A8" s="8" t="s">
        <v>15</v>
      </c>
      <c r="B8" s="9">
        <f t="shared" si="0"/>
        <v>0.25</v>
      </c>
      <c r="C8" s="10"/>
      <c r="D8" s="10"/>
      <c r="E8" s="10"/>
      <c r="F8" s="11">
        <v>0.25</v>
      </c>
      <c r="G8" s="10"/>
      <c r="H8" s="10"/>
      <c r="I8" s="12"/>
    </row>
    <row r="9" spans="1:9" ht="24" customHeight="1" x14ac:dyDescent="0.25">
      <c r="A9" s="13" t="s">
        <v>16</v>
      </c>
      <c r="B9" s="14">
        <f t="shared" si="0"/>
        <v>0.76</v>
      </c>
      <c r="C9" s="15">
        <v>0.01</v>
      </c>
      <c r="D9" s="15"/>
      <c r="E9" s="15">
        <v>0.25</v>
      </c>
      <c r="F9" s="107">
        <v>0.25</v>
      </c>
      <c r="G9" s="15">
        <v>0.25</v>
      </c>
      <c r="H9" s="15"/>
      <c r="I9" s="18"/>
    </row>
    <row r="10" spans="1:9" ht="24" customHeight="1" x14ac:dyDescent="0.25">
      <c r="A10" s="8" t="s">
        <v>17</v>
      </c>
      <c r="B10" s="9">
        <f t="shared" si="0"/>
        <v>1.1879999999999999</v>
      </c>
      <c r="C10" s="10">
        <v>0.115</v>
      </c>
      <c r="D10" s="10">
        <v>0.17</v>
      </c>
      <c r="E10" s="10">
        <v>0.19</v>
      </c>
      <c r="F10" s="11">
        <v>0.20599999999999999</v>
      </c>
      <c r="G10" s="10">
        <v>0.19600000000000001</v>
      </c>
      <c r="H10" s="10">
        <v>0.17599999999999999</v>
      </c>
      <c r="I10" s="12">
        <v>0.13500000000000001</v>
      </c>
    </row>
    <row r="11" spans="1:9" ht="24" customHeight="1" x14ac:dyDescent="0.25">
      <c r="A11" s="13" t="s">
        <v>18</v>
      </c>
      <c r="B11" s="19">
        <f t="shared" si="0"/>
        <v>1.008</v>
      </c>
      <c r="C11" s="58">
        <v>9.4E-2</v>
      </c>
      <c r="D11" s="58">
        <v>0.14000000000000001</v>
      </c>
      <c r="E11" s="58">
        <v>0.186</v>
      </c>
      <c r="F11" s="59">
        <v>0.183</v>
      </c>
      <c r="G11" s="58">
        <v>0.16500000000000001</v>
      </c>
      <c r="H11" s="58">
        <v>0.15</v>
      </c>
      <c r="I11" s="20">
        <v>0.09</v>
      </c>
    </row>
    <row r="12" spans="1:9" ht="24" customHeight="1" x14ac:dyDescent="0.25">
      <c r="A12" s="21" t="s">
        <v>19</v>
      </c>
      <c r="B12" s="22">
        <f t="shared" si="0"/>
        <v>0.42099999999999999</v>
      </c>
      <c r="C12" s="60">
        <v>0.04</v>
      </c>
      <c r="D12" s="60">
        <v>5.8000000000000003E-2</v>
      </c>
      <c r="E12" s="60">
        <v>7.2999999999999995E-2</v>
      </c>
      <c r="F12" s="61">
        <v>7.4999999999999997E-2</v>
      </c>
      <c r="G12" s="60">
        <v>7.4999999999999997E-2</v>
      </c>
      <c r="H12" s="60">
        <v>6.3E-2</v>
      </c>
      <c r="I12" s="23">
        <v>3.6999999999999998E-2</v>
      </c>
    </row>
    <row r="13" spans="1:9" ht="24" customHeight="1" x14ac:dyDescent="0.25">
      <c r="A13" s="24" t="s">
        <v>20</v>
      </c>
      <c r="B13" s="25">
        <f t="shared" si="0"/>
        <v>1.4249999999999998</v>
      </c>
      <c r="C13" s="62">
        <v>0.13500000000000001</v>
      </c>
      <c r="D13" s="62">
        <v>0.20200000000000001</v>
      </c>
      <c r="E13" s="62">
        <v>0.23799999999999999</v>
      </c>
      <c r="F13" s="63">
        <v>0.26700000000000002</v>
      </c>
      <c r="G13" s="62">
        <v>0.247</v>
      </c>
      <c r="H13" s="62">
        <v>0.20399999999999999</v>
      </c>
      <c r="I13" s="26">
        <v>0.13200000000000001</v>
      </c>
    </row>
    <row r="14" spans="1:9" ht="24" customHeight="1" x14ac:dyDescent="0.25">
      <c r="A14" s="27" t="s">
        <v>21</v>
      </c>
      <c r="B14" s="28">
        <f t="shared" si="0"/>
        <v>1.8699999999999998E-2</v>
      </c>
      <c r="C14" s="126">
        <v>2E-3</v>
      </c>
      <c r="D14" s="65">
        <v>2.7000000000000001E-3</v>
      </c>
      <c r="E14" s="65">
        <v>3.0999999999999999E-3</v>
      </c>
      <c r="F14" s="66">
        <v>3.3E-3</v>
      </c>
      <c r="G14" s="64">
        <v>3.0000000000000001E-3</v>
      </c>
      <c r="H14" s="64">
        <v>2.7000000000000001E-3</v>
      </c>
      <c r="I14" s="29">
        <v>1.9E-3</v>
      </c>
    </row>
    <row r="15" spans="1:9" ht="24" customHeight="1" x14ac:dyDescent="0.25">
      <c r="A15" s="30" t="s">
        <v>22</v>
      </c>
      <c r="B15" s="31">
        <f t="shared" si="0"/>
        <v>1.2999999999999999E-2</v>
      </c>
      <c r="C15" s="67">
        <v>1.1999999999999999E-3</v>
      </c>
      <c r="D15" s="67">
        <v>1.9E-3</v>
      </c>
      <c r="E15" s="67">
        <v>2.3E-3</v>
      </c>
      <c r="F15" s="68">
        <v>2.3999999999999998E-3</v>
      </c>
      <c r="G15" s="69">
        <v>2.2000000000000001E-3</v>
      </c>
      <c r="H15" s="67">
        <v>1.8E-3</v>
      </c>
      <c r="I15" s="32">
        <v>1.1999999999999999E-3</v>
      </c>
    </row>
    <row r="16" spans="1:9" ht="24" customHeight="1" thickBot="1" x14ac:dyDescent="0.3">
      <c r="A16" s="33" t="s">
        <v>23</v>
      </c>
      <c r="B16" s="34">
        <f t="shared" si="0"/>
        <v>2.7699999999999999E-2</v>
      </c>
      <c r="C16" s="38">
        <v>2.3999999999999998E-3</v>
      </c>
      <c r="D16" s="38">
        <v>3.8999999999999998E-3</v>
      </c>
      <c r="E16" s="38">
        <v>4.8999999999999998E-3</v>
      </c>
      <c r="F16" s="38">
        <v>5.7000000000000002E-3</v>
      </c>
      <c r="G16" s="38">
        <v>4.5999999999999999E-3</v>
      </c>
      <c r="H16" s="38">
        <v>3.7000000000000002E-3</v>
      </c>
      <c r="I16" s="117">
        <v>2.5000000000000001E-3</v>
      </c>
    </row>
    <row r="17" spans="1:13" ht="21.6" customHeight="1" thickBot="1" x14ac:dyDescent="0.3">
      <c r="A17" s="40" t="s">
        <v>24</v>
      </c>
      <c r="B17" s="70">
        <f t="shared" ref="B17" si="1">SUM(B7,B8,B9,B10,B11,B12,B13,B14,B15,B16)</f>
        <v>10.281399999999998</v>
      </c>
      <c r="C17" s="41">
        <f t="shared" ref="C17:I17" si="2">SUM(C7,C8,C9,C10,C11,C12,C13,C14,C15,C16)</f>
        <v>0.65959999999999996</v>
      </c>
      <c r="D17" s="41">
        <f t="shared" si="2"/>
        <v>1.2284999999999999</v>
      </c>
      <c r="E17" s="41">
        <f t="shared" si="2"/>
        <v>2.0093000000000001</v>
      </c>
      <c r="F17" s="42">
        <f t="shared" si="2"/>
        <v>2.5834000000000001</v>
      </c>
      <c r="G17" s="41">
        <f t="shared" si="2"/>
        <v>2.0338000000000003</v>
      </c>
      <c r="H17" s="41">
        <f t="shared" si="2"/>
        <v>0.98920000000000019</v>
      </c>
      <c r="I17" s="43">
        <f t="shared" si="2"/>
        <v>0.77759999999999996</v>
      </c>
      <c r="M17" s="44"/>
    </row>
    <row r="18" spans="1:13" x14ac:dyDescent="0.25">
      <c r="A18" s="45"/>
      <c r="B18" s="46"/>
      <c r="C18" s="46"/>
      <c r="D18" s="46"/>
      <c r="E18" s="46"/>
      <c r="F18" s="46"/>
      <c r="G18" s="46"/>
      <c r="H18" s="46"/>
      <c r="I18" s="46"/>
    </row>
    <row r="19" spans="1:13" x14ac:dyDescent="0.25">
      <c r="A19" s="45"/>
      <c r="B19" s="46"/>
      <c r="C19" s="46"/>
      <c r="D19" s="46"/>
      <c r="E19" s="46"/>
      <c r="F19" s="46"/>
      <c r="G19" s="46"/>
      <c r="H19" s="46"/>
      <c r="I19" s="46"/>
    </row>
    <row r="27" spans="1:13" x14ac:dyDescent="0.25">
      <c r="H27" s="1" t="s">
        <v>25</v>
      </c>
    </row>
    <row r="28" spans="1:13" ht="20.25" x14ac:dyDescent="0.3">
      <c r="A28" s="129" t="s">
        <v>1</v>
      </c>
      <c r="B28" s="129"/>
      <c r="C28" s="129"/>
      <c r="D28" s="129"/>
      <c r="E28" s="129"/>
      <c r="F28" s="129"/>
      <c r="G28" s="129"/>
      <c r="H28" s="129"/>
      <c r="I28" s="129"/>
    </row>
    <row r="29" spans="1:13" ht="20.25" x14ac:dyDescent="0.3">
      <c r="A29" s="129" t="s">
        <v>45</v>
      </c>
      <c r="B29" s="129"/>
      <c r="C29" s="129"/>
      <c r="D29" s="129"/>
      <c r="E29" s="129"/>
      <c r="F29" s="129"/>
      <c r="G29" s="129"/>
      <c r="H29" s="129"/>
      <c r="I29" s="129"/>
      <c r="J29" s="47">
        <v>10538</v>
      </c>
    </row>
    <row r="30" spans="1:13" ht="21" thickBot="1" x14ac:dyDescent="0.35">
      <c r="A30" s="48"/>
      <c r="B30" s="48"/>
      <c r="C30" s="48"/>
      <c r="D30" s="48"/>
      <c r="E30" s="48"/>
      <c r="F30" s="48"/>
      <c r="G30" s="48"/>
      <c r="H30" s="48"/>
      <c r="I30" s="48"/>
    </row>
    <row r="31" spans="1:13" ht="18" customHeight="1" x14ac:dyDescent="0.25">
      <c r="A31" s="131" t="s">
        <v>2</v>
      </c>
      <c r="B31" s="133" t="s">
        <v>33</v>
      </c>
      <c r="C31" s="142" t="s">
        <v>29</v>
      </c>
      <c r="D31" s="143"/>
      <c r="E31" s="144"/>
      <c r="F31" s="145" t="s">
        <v>46</v>
      </c>
      <c r="G31" s="143"/>
      <c r="H31" s="143"/>
      <c r="I31" s="146"/>
    </row>
    <row r="32" spans="1:13" ht="37.9" customHeight="1" thickBot="1" x14ac:dyDescent="0.3">
      <c r="A32" s="132"/>
      <c r="B32" s="134"/>
      <c r="C32" s="71" t="s">
        <v>7</v>
      </c>
      <c r="D32" s="71" t="s">
        <v>8</v>
      </c>
      <c r="E32" s="71" t="s">
        <v>9</v>
      </c>
      <c r="F32" s="72" t="s">
        <v>10</v>
      </c>
      <c r="G32" s="71" t="s">
        <v>11</v>
      </c>
      <c r="H32" s="71" t="s">
        <v>12</v>
      </c>
      <c r="I32" s="73" t="s">
        <v>13</v>
      </c>
    </row>
    <row r="33" spans="1:14" ht="24" customHeight="1" x14ac:dyDescent="0.25">
      <c r="A33" s="50" t="s">
        <v>26</v>
      </c>
      <c r="B33" s="74">
        <f t="shared" ref="B33:B42" si="3">SUM(C33:I33)</f>
        <v>54481.46</v>
      </c>
      <c r="C33" s="77">
        <f>ROUND(C7*J29,3)</f>
        <v>2739.88</v>
      </c>
      <c r="D33" s="77">
        <f>ROUND(D7*J29,3)</f>
        <v>6849.7</v>
      </c>
      <c r="E33" s="78">
        <f>ROUND(E7*J29,3)</f>
        <v>11191.356</v>
      </c>
      <c r="F33" s="75">
        <f>ROUND(F7*J29,3)</f>
        <v>14131.458000000001</v>
      </c>
      <c r="G33" s="76">
        <f>ROUND(G7*J29,3)</f>
        <v>11496.958000000001</v>
      </c>
      <c r="H33" s="76">
        <f>ROUND(H7*J29,3)</f>
        <v>4088.7440000000001</v>
      </c>
      <c r="I33" s="79">
        <f>ROUND(I7*J29,3)</f>
        <v>3983.364</v>
      </c>
    </row>
    <row r="34" spans="1:14" ht="24" customHeight="1" x14ac:dyDescent="0.25">
      <c r="A34" s="51" t="s">
        <v>15</v>
      </c>
      <c r="B34" s="80">
        <f t="shared" si="3"/>
        <v>2634.5</v>
      </c>
      <c r="C34" s="83">
        <f>ROUND(C8*J29,3)</f>
        <v>0</v>
      </c>
      <c r="D34" s="83">
        <f>ROUND(D8*J29,3)</f>
        <v>0</v>
      </c>
      <c r="E34" s="82">
        <f>ROUND(E8*J29,3)</f>
        <v>0</v>
      </c>
      <c r="F34" s="81">
        <f>ROUND(F8*J29,3)</f>
        <v>2634.5</v>
      </c>
      <c r="G34" s="82">
        <f>ROUND(G8*J29,3)</f>
        <v>0</v>
      </c>
      <c r="H34" s="82">
        <f>ROUND(H8*J29,3)</f>
        <v>0</v>
      </c>
      <c r="I34" s="84">
        <f>ROUND(I8*J29,3)</f>
        <v>0</v>
      </c>
    </row>
    <row r="35" spans="1:14" ht="24" customHeight="1" x14ac:dyDescent="0.25">
      <c r="A35" s="52" t="s">
        <v>16</v>
      </c>
      <c r="B35" s="85">
        <f t="shared" si="3"/>
        <v>8008.88</v>
      </c>
      <c r="C35" s="88">
        <f>ROUND(C9*J29,3)</f>
        <v>105.38</v>
      </c>
      <c r="D35" s="88">
        <f>ROUND(D9*J29,3)</f>
        <v>0</v>
      </c>
      <c r="E35" s="89">
        <f>ROUND(E9*J29,3)</f>
        <v>2634.5</v>
      </c>
      <c r="F35" s="86">
        <f>ROUND(F9*J29,3)</f>
        <v>2634.5</v>
      </c>
      <c r="G35" s="87">
        <f>ROUND(G9*J29,3)</f>
        <v>2634.5</v>
      </c>
      <c r="H35" s="87">
        <f>ROUND(H9*J29,3)</f>
        <v>0</v>
      </c>
      <c r="I35" s="90">
        <f>ROUND(I9*J29,3)</f>
        <v>0</v>
      </c>
    </row>
    <row r="36" spans="1:14" ht="24" customHeight="1" x14ac:dyDescent="0.25">
      <c r="A36" s="51" t="s">
        <v>17</v>
      </c>
      <c r="B36" s="80">
        <f t="shared" si="3"/>
        <v>12519.144</v>
      </c>
      <c r="C36" s="83">
        <f>ROUND(C10*J29,3)</f>
        <v>1211.8699999999999</v>
      </c>
      <c r="D36" s="83">
        <f>ROUND(D10*J29,3)</f>
        <v>1791.46</v>
      </c>
      <c r="E36" s="82">
        <f>ROUND(E10*J29,3)</f>
        <v>2002.22</v>
      </c>
      <c r="F36" s="81">
        <f>ROUND(F10*J29,3)</f>
        <v>2170.828</v>
      </c>
      <c r="G36" s="82">
        <f>ROUND(G10*J29,3)</f>
        <v>2065.4479999999999</v>
      </c>
      <c r="H36" s="82">
        <f>ROUND(H10*J29,3)</f>
        <v>1854.6880000000001</v>
      </c>
      <c r="I36" s="84">
        <f>ROUND(I10*J29,3)</f>
        <v>1422.63</v>
      </c>
    </row>
    <row r="37" spans="1:14" ht="24" customHeight="1" x14ac:dyDescent="0.25">
      <c r="A37" s="52" t="s">
        <v>18</v>
      </c>
      <c r="B37" s="85">
        <f t="shared" si="3"/>
        <v>10622.304</v>
      </c>
      <c r="C37" s="88">
        <f>ROUND(C11*J29,3)</f>
        <v>990.572</v>
      </c>
      <c r="D37" s="88">
        <f>ROUND(D11*J29,3)</f>
        <v>1475.32</v>
      </c>
      <c r="E37" s="87">
        <f>ROUND(E11*J29,3)</f>
        <v>1960.068</v>
      </c>
      <c r="F37" s="86">
        <f>ROUND(F11*J29,3)</f>
        <v>1928.454</v>
      </c>
      <c r="G37" s="87">
        <f>ROUND(G11*J29,3)</f>
        <v>1738.77</v>
      </c>
      <c r="H37" s="87">
        <f>ROUND(H11*J29,3)</f>
        <v>1580.7</v>
      </c>
      <c r="I37" s="90">
        <f>ROUND(I11*J29,3)</f>
        <v>948.42</v>
      </c>
    </row>
    <row r="38" spans="1:14" ht="24" customHeight="1" x14ac:dyDescent="0.25">
      <c r="A38" s="51" t="s">
        <v>19</v>
      </c>
      <c r="B38" s="80">
        <f t="shared" si="3"/>
        <v>4436.4979999999996</v>
      </c>
      <c r="C38" s="83">
        <f>ROUND(C12*J29,3)</f>
        <v>421.52</v>
      </c>
      <c r="D38" s="83">
        <f>ROUND(D12*J29,3)</f>
        <v>611.20399999999995</v>
      </c>
      <c r="E38" s="82">
        <f>ROUND(E12*J29,3)</f>
        <v>769.274</v>
      </c>
      <c r="F38" s="81">
        <f>ROUND(F12*J29,3)</f>
        <v>790.35</v>
      </c>
      <c r="G38" s="82">
        <f>ROUND(G12*J29,3)</f>
        <v>790.35</v>
      </c>
      <c r="H38" s="82">
        <f>ROUND(H12*J29,3)</f>
        <v>663.89400000000001</v>
      </c>
      <c r="I38" s="84">
        <f>ROUND(I12*J29,3)</f>
        <v>389.90600000000001</v>
      </c>
    </row>
    <row r="39" spans="1:14" ht="24" customHeight="1" x14ac:dyDescent="0.25">
      <c r="A39" s="52" t="s">
        <v>20</v>
      </c>
      <c r="B39" s="85">
        <f t="shared" si="3"/>
        <v>15016.650000000001</v>
      </c>
      <c r="C39" s="88">
        <f>ROUND(C13*J29,3)</f>
        <v>1422.63</v>
      </c>
      <c r="D39" s="88">
        <f>ROUND(D13*J29,3)</f>
        <v>2128.6759999999999</v>
      </c>
      <c r="E39" s="87">
        <f>ROUND(E13*J29,3)</f>
        <v>2508.0439999999999</v>
      </c>
      <c r="F39" s="86">
        <f>ROUND(F13*J29,3)</f>
        <v>2813.6460000000002</v>
      </c>
      <c r="G39" s="87">
        <f>ROUND(G13*J29,3)</f>
        <v>2602.886</v>
      </c>
      <c r="H39" s="87">
        <f>ROUND(H13*J29,3)</f>
        <v>2149.752</v>
      </c>
      <c r="I39" s="90">
        <f>ROUND(I13*J29,3)</f>
        <v>1391.0160000000001</v>
      </c>
    </row>
    <row r="40" spans="1:14" ht="24" customHeight="1" x14ac:dyDescent="0.25">
      <c r="A40" s="51" t="s">
        <v>21</v>
      </c>
      <c r="B40" s="80">
        <f t="shared" si="3"/>
        <v>197.06100000000001</v>
      </c>
      <c r="C40" s="83">
        <f>ROUND(C14*J29,3)</f>
        <v>21.076000000000001</v>
      </c>
      <c r="D40" s="83">
        <f>ROUND(D14*J29,3)</f>
        <v>28.452999999999999</v>
      </c>
      <c r="E40" s="82">
        <f>ROUND(E14*J29,3)</f>
        <v>32.667999999999999</v>
      </c>
      <c r="F40" s="81">
        <f>ROUND(F14*J29,3)</f>
        <v>34.774999999999999</v>
      </c>
      <c r="G40" s="81">
        <f>ROUND(G14*J29,3)</f>
        <v>31.614000000000001</v>
      </c>
      <c r="H40" s="81">
        <f>ROUND(H14*J29,3)</f>
        <v>28.452999999999999</v>
      </c>
      <c r="I40" s="84">
        <f>ROUND(I14*J29,3)</f>
        <v>20.021999999999998</v>
      </c>
      <c r="N40" s="53"/>
    </row>
    <row r="41" spans="1:14" ht="24" customHeight="1" x14ac:dyDescent="0.25">
      <c r="A41" s="54" t="s">
        <v>22</v>
      </c>
      <c r="B41" s="125">
        <f t="shared" si="3"/>
        <v>136.994</v>
      </c>
      <c r="C41" s="92">
        <f>ROUND(C15*J29,3)</f>
        <v>12.646000000000001</v>
      </c>
      <c r="D41" s="92">
        <f>ROUND(D15*J29,3)</f>
        <v>20.021999999999998</v>
      </c>
      <c r="E41" s="89">
        <f>ROUND(E15*J29,3)</f>
        <v>24.236999999999998</v>
      </c>
      <c r="F41" s="91">
        <f>ROUND(F15*J29,3)</f>
        <v>25.291</v>
      </c>
      <c r="G41" s="89">
        <f>ROUND(G15*J29,3)</f>
        <v>23.184000000000001</v>
      </c>
      <c r="H41" s="89">
        <f>ROUND(H15*J29,3)</f>
        <v>18.968</v>
      </c>
      <c r="I41" s="93">
        <f>ROUND(I15*J29,3)</f>
        <v>12.646000000000001</v>
      </c>
    </row>
    <row r="42" spans="1:14" ht="24" customHeight="1" thickBot="1" x14ac:dyDescent="0.3">
      <c r="A42" s="55" t="s">
        <v>27</v>
      </c>
      <c r="B42" s="94">
        <f t="shared" si="3"/>
        <v>291.90300000000002</v>
      </c>
      <c r="C42" s="97">
        <f>ROUND(C16*J29,3)</f>
        <v>25.291</v>
      </c>
      <c r="D42" s="97">
        <f>ROUND(D16*J29,3)</f>
        <v>41.097999999999999</v>
      </c>
      <c r="E42" s="96">
        <f>ROUND(E16*J29,3)</f>
        <v>51.636000000000003</v>
      </c>
      <c r="F42" s="95">
        <f>ROUND(F16*J29,3)</f>
        <v>60.067</v>
      </c>
      <c r="G42" s="96">
        <f>ROUND(G16*J29,3)</f>
        <v>48.475000000000001</v>
      </c>
      <c r="H42" s="96">
        <f>ROUND(H16*J29,3)</f>
        <v>38.991</v>
      </c>
      <c r="I42" s="98">
        <f>ROUND(I16*J29,3)</f>
        <v>26.344999999999999</v>
      </c>
    </row>
    <row r="43" spans="1:14" ht="22.9" customHeight="1" thickBot="1" x14ac:dyDescent="0.3">
      <c r="A43" s="40" t="s">
        <v>24</v>
      </c>
      <c r="B43" s="118">
        <f t="shared" ref="B43:I43" si="4">SUM(B33,B34,B35,B36,B37,B38,B39,B40,B41,B42)</f>
        <v>108345.394</v>
      </c>
      <c r="C43" s="100">
        <f t="shared" si="4"/>
        <v>6950.8649999999998</v>
      </c>
      <c r="D43" s="100">
        <f t="shared" si="4"/>
        <v>12945.932999999999</v>
      </c>
      <c r="E43" s="101">
        <f t="shared" si="4"/>
        <v>21174.003000000001</v>
      </c>
      <c r="F43" s="102">
        <f t="shared" si="4"/>
        <v>27223.869000000002</v>
      </c>
      <c r="G43" s="99">
        <f t="shared" si="4"/>
        <v>21432.184999999998</v>
      </c>
      <c r="H43" s="99">
        <f t="shared" si="4"/>
        <v>10424.19</v>
      </c>
      <c r="I43" s="103">
        <f t="shared" si="4"/>
        <v>8194.3490000000002</v>
      </c>
    </row>
    <row r="45" spans="1:14" ht="46.9" customHeight="1" x14ac:dyDescent="0.25">
      <c r="A45" s="128" t="s">
        <v>28</v>
      </c>
      <c r="B45" s="128"/>
      <c r="C45" s="128"/>
      <c r="D45" s="128"/>
      <c r="E45" s="128"/>
      <c r="F45" s="128"/>
      <c r="G45" s="128"/>
      <c r="H45" s="128"/>
      <c r="I45" s="128"/>
    </row>
  </sheetData>
  <mergeCells count="13">
    <mergeCell ref="A2:I2"/>
    <mergeCell ref="A3:I3"/>
    <mergeCell ref="A5:A6"/>
    <mergeCell ref="B5:B6"/>
    <mergeCell ref="C5:E5"/>
    <mergeCell ref="F5:I5"/>
    <mergeCell ref="A45:I45"/>
    <mergeCell ref="A28:I28"/>
    <mergeCell ref="A29:I29"/>
    <mergeCell ref="A31:A32"/>
    <mergeCell ref="B31:B32"/>
    <mergeCell ref="C31:E31"/>
    <mergeCell ref="F31:I31"/>
  </mergeCells>
  <phoneticPr fontId="30" type="noConversion"/>
  <pageMargins left="0.25" right="0.25"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53371-5623-406F-AA63-BBCABF3A6F0C}">
  <sheetPr>
    <tabColor rgb="FFFFFF00"/>
  </sheetPr>
  <dimension ref="A1:K45"/>
  <sheetViews>
    <sheetView zoomScaleNormal="100" workbookViewId="0">
      <selection activeCell="C7" sqref="C7"/>
    </sheetView>
  </sheetViews>
  <sheetFormatPr defaultRowHeight="15.75" x14ac:dyDescent="0.25"/>
  <cols>
    <col min="1" max="1" width="24.75" customWidth="1"/>
    <col min="2" max="2" width="14.25" customWidth="1"/>
    <col min="3" max="6" width="15.75" customWidth="1"/>
    <col min="7" max="7" width="8.25" customWidth="1"/>
  </cols>
  <sheetData>
    <row r="1" spans="1:6" x14ac:dyDescent="0.25">
      <c r="F1" s="1" t="s">
        <v>0</v>
      </c>
    </row>
    <row r="2" spans="1:6" ht="20.25" x14ac:dyDescent="0.3">
      <c r="A2" s="129" t="s">
        <v>1</v>
      </c>
      <c r="B2" s="129"/>
      <c r="C2" s="129"/>
      <c r="D2" s="129"/>
      <c r="E2" s="129"/>
      <c r="F2" s="129"/>
    </row>
    <row r="3" spans="1:6" ht="20.25" x14ac:dyDescent="0.3">
      <c r="A3" s="129" t="s">
        <v>37</v>
      </c>
      <c r="B3" s="129"/>
      <c r="C3" s="129"/>
      <c r="D3" s="129"/>
      <c r="E3" s="129"/>
      <c r="F3" s="129"/>
    </row>
    <row r="4" spans="1:6" ht="21" thickBot="1" x14ac:dyDescent="0.35">
      <c r="A4" s="2"/>
      <c r="B4" s="2"/>
      <c r="C4" s="2"/>
      <c r="D4" s="2"/>
      <c r="E4" s="2"/>
      <c r="F4" s="2"/>
    </row>
    <row r="5" spans="1:6" ht="19.899999999999999" customHeight="1" x14ac:dyDescent="0.25">
      <c r="A5" s="141" t="s">
        <v>2</v>
      </c>
      <c r="B5" s="133" t="s">
        <v>39</v>
      </c>
      <c r="C5" s="151" t="s">
        <v>41</v>
      </c>
      <c r="D5" s="136"/>
      <c r="E5" s="136"/>
      <c r="F5" s="152"/>
    </row>
    <row r="6" spans="1:6" ht="33" customHeight="1" thickBot="1" x14ac:dyDescent="0.3">
      <c r="A6" s="132"/>
      <c r="B6" s="134"/>
      <c r="C6" s="119" t="s">
        <v>3</v>
      </c>
      <c r="D6" s="3" t="s">
        <v>4</v>
      </c>
      <c r="E6" s="3" t="s">
        <v>5</v>
      </c>
      <c r="F6" s="120" t="s">
        <v>6</v>
      </c>
    </row>
    <row r="7" spans="1:6" ht="24" customHeight="1" x14ac:dyDescent="0.25">
      <c r="A7" s="4" t="s">
        <v>14</v>
      </c>
      <c r="B7" s="104">
        <f t="shared" ref="B7:B16" si="0">SUM(C7:F7)</f>
        <v>0</v>
      </c>
      <c r="C7" s="108"/>
      <c r="D7" s="6"/>
      <c r="E7" s="6"/>
      <c r="F7" s="7"/>
    </row>
    <row r="8" spans="1:6" ht="24" customHeight="1" x14ac:dyDescent="0.25">
      <c r="A8" s="8" t="s">
        <v>15</v>
      </c>
      <c r="B8" s="105">
        <f t="shared" si="0"/>
        <v>0</v>
      </c>
      <c r="C8" s="109"/>
      <c r="D8" s="10"/>
      <c r="E8" s="11"/>
      <c r="F8" s="12"/>
    </row>
    <row r="9" spans="1:6" ht="24" customHeight="1" x14ac:dyDescent="0.25">
      <c r="A9" s="13" t="s">
        <v>16</v>
      </c>
      <c r="B9" s="106">
        <f t="shared" si="0"/>
        <v>0</v>
      </c>
      <c r="C9" s="110"/>
      <c r="D9" s="16"/>
      <c r="E9" s="17"/>
      <c r="F9" s="18"/>
    </row>
    <row r="10" spans="1:6" ht="24" customHeight="1" x14ac:dyDescent="0.25">
      <c r="A10" s="8" t="s">
        <v>17</v>
      </c>
      <c r="B10" s="105">
        <f t="shared" si="0"/>
        <v>0.183</v>
      </c>
      <c r="C10" s="109">
        <v>4.2000000000000003E-2</v>
      </c>
      <c r="D10" s="10">
        <v>4.2000000000000003E-2</v>
      </c>
      <c r="E10" s="11">
        <v>4.4999999999999998E-2</v>
      </c>
      <c r="F10" s="12">
        <v>5.3999999999999999E-2</v>
      </c>
    </row>
    <row r="11" spans="1:6" ht="24" customHeight="1" x14ac:dyDescent="0.25">
      <c r="A11" s="13" t="s">
        <v>18</v>
      </c>
      <c r="B11" s="19">
        <f t="shared" si="0"/>
        <v>0.13200000000000001</v>
      </c>
      <c r="C11" s="111">
        <v>3.3000000000000002E-2</v>
      </c>
      <c r="D11" s="58">
        <v>3.3000000000000002E-2</v>
      </c>
      <c r="E11" s="58">
        <v>3.3000000000000002E-2</v>
      </c>
      <c r="F11" s="121">
        <v>3.3000000000000002E-2</v>
      </c>
    </row>
    <row r="12" spans="1:6" ht="24" customHeight="1" x14ac:dyDescent="0.25">
      <c r="A12" s="21" t="s">
        <v>19</v>
      </c>
      <c r="B12" s="22">
        <f t="shared" si="0"/>
        <v>5.2999999999999999E-2</v>
      </c>
      <c r="C12" s="112">
        <v>1.2999999999999999E-2</v>
      </c>
      <c r="D12" s="60">
        <v>1.2999999999999999E-2</v>
      </c>
      <c r="E12" s="60">
        <v>1.2999999999999999E-2</v>
      </c>
      <c r="F12" s="122">
        <v>1.4E-2</v>
      </c>
    </row>
    <row r="13" spans="1:6" ht="24" customHeight="1" x14ac:dyDescent="0.25">
      <c r="A13" s="24" t="s">
        <v>20</v>
      </c>
      <c r="B13" s="25">
        <f t="shared" si="0"/>
        <v>0.23700000000000002</v>
      </c>
      <c r="C13" s="113">
        <v>5.7000000000000002E-2</v>
      </c>
      <c r="D13" s="62">
        <v>5.7000000000000002E-2</v>
      </c>
      <c r="E13" s="62">
        <v>5.7000000000000002E-2</v>
      </c>
      <c r="F13" s="123">
        <v>6.6000000000000003E-2</v>
      </c>
    </row>
    <row r="14" spans="1:6" ht="24" customHeight="1" x14ac:dyDescent="0.25">
      <c r="A14" s="27" t="s">
        <v>21</v>
      </c>
      <c r="B14" s="28">
        <f t="shared" si="0"/>
        <v>2.3999999999999998E-3</v>
      </c>
      <c r="C14" s="114">
        <v>5.9999999999999995E-4</v>
      </c>
      <c r="D14" s="64">
        <v>5.9999999999999995E-4</v>
      </c>
      <c r="E14" s="64">
        <v>5.9999999999999995E-4</v>
      </c>
      <c r="F14" s="127">
        <v>5.9999999999999995E-4</v>
      </c>
    </row>
    <row r="15" spans="1:6" ht="24" customHeight="1" x14ac:dyDescent="0.25">
      <c r="A15" s="30" t="s">
        <v>22</v>
      </c>
      <c r="B15" s="31">
        <f t="shared" si="0"/>
        <v>1.1999999999999999E-3</v>
      </c>
      <c r="C15" s="115">
        <v>2.9999999999999997E-4</v>
      </c>
      <c r="D15" s="67">
        <v>2.9999999999999997E-4</v>
      </c>
      <c r="E15" s="67">
        <v>2.9999999999999997E-4</v>
      </c>
      <c r="F15" s="124">
        <v>2.9999999999999997E-4</v>
      </c>
    </row>
    <row r="16" spans="1:6" ht="24" customHeight="1" thickBot="1" x14ac:dyDescent="0.3">
      <c r="A16" s="33" t="s">
        <v>23</v>
      </c>
      <c r="B16" s="34">
        <f t="shared" si="0"/>
        <v>0</v>
      </c>
      <c r="C16" s="116"/>
      <c r="D16" s="36"/>
      <c r="E16" s="37"/>
      <c r="F16" s="39"/>
    </row>
    <row r="17" spans="1:10" ht="21.6" customHeight="1" thickBot="1" x14ac:dyDescent="0.3">
      <c r="A17" s="40" t="s">
        <v>24</v>
      </c>
      <c r="B17" s="70">
        <f t="shared" ref="B17:F17" si="1">SUM(B7,B8,B9,B10,B11,B12,B13,B14,B15,B16)</f>
        <v>0.60859999999999992</v>
      </c>
      <c r="C17" s="41">
        <f t="shared" si="1"/>
        <v>0.1459</v>
      </c>
      <c r="D17" s="41">
        <f t="shared" si="1"/>
        <v>0.1459</v>
      </c>
      <c r="E17" s="41">
        <f t="shared" si="1"/>
        <v>0.14889999999999998</v>
      </c>
      <c r="F17" s="43">
        <f t="shared" si="1"/>
        <v>0.16789999999999997</v>
      </c>
      <c r="J17" s="44"/>
    </row>
    <row r="18" spans="1:10" x14ac:dyDescent="0.25">
      <c r="A18" s="45"/>
      <c r="B18" s="46"/>
      <c r="C18" s="46"/>
      <c r="D18" s="46"/>
      <c r="E18" s="46"/>
      <c r="F18" s="46"/>
    </row>
    <row r="19" spans="1:10" x14ac:dyDescent="0.25">
      <c r="A19" s="45"/>
      <c r="B19" s="46"/>
      <c r="C19" s="46"/>
      <c r="D19" s="46"/>
      <c r="E19" s="46"/>
      <c r="F19" s="46"/>
    </row>
    <row r="27" spans="1:10" x14ac:dyDescent="0.25">
      <c r="F27" s="1" t="s">
        <v>25</v>
      </c>
    </row>
    <row r="28" spans="1:10" ht="20.25" x14ac:dyDescent="0.3">
      <c r="A28" s="129" t="s">
        <v>1</v>
      </c>
      <c r="B28" s="129"/>
      <c r="C28" s="129"/>
      <c r="D28" s="129"/>
      <c r="E28" s="129"/>
      <c r="F28" s="129"/>
    </row>
    <row r="29" spans="1:10" ht="20.25" x14ac:dyDescent="0.3">
      <c r="A29" s="129" t="s">
        <v>38</v>
      </c>
      <c r="B29" s="129"/>
      <c r="C29" s="129"/>
      <c r="D29" s="129"/>
      <c r="E29" s="129"/>
      <c r="F29" s="129"/>
      <c r="G29" s="47">
        <v>10538</v>
      </c>
    </row>
    <row r="30" spans="1:10" ht="21" thickBot="1" x14ac:dyDescent="0.35">
      <c r="A30" s="48"/>
      <c r="B30" s="48"/>
      <c r="C30" s="48"/>
      <c r="D30" s="48"/>
      <c r="E30" s="48"/>
      <c r="F30" s="48"/>
    </row>
    <row r="31" spans="1:10" ht="18" customHeight="1" x14ac:dyDescent="0.25">
      <c r="A31" s="131" t="s">
        <v>2</v>
      </c>
      <c r="B31" s="149" t="s">
        <v>40</v>
      </c>
      <c r="C31" s="135" t="s">
        <v>42</v>
      </c>
      <c r="D31" s="143"/>
      <c r="E31" s="143"/>
      <c r="F31" s="146"/>
    </row>
    <row r="32" spans="1:10" ht="37.9" customHeight="1" thickBot="1" x14ac:dyDescent="0.3">
      <c r="A32" s="132"/>
      <c r="B32" s="150"/>
      <c r="C32" s="71" t="s">
        <v>3</v>
      </c>
      <c r="D32" s="71" t="s">
        <v>4</v>
      </c>
      <c r="E32" s="71" t="s">
        <v>5</v>
      </c>
      <c r="F32" s="73" t="s">
        <v>6</v>
      </c>
    </row>
    <row r="33" spans="1:11" ht="24" customHeight="1" x14ac:dyDescent="0.25">
      <c r="A33" s="50" t="s">
        <v>26</v>
      </c>
      <c r="B33" s="74">
        <f t="shared" ref="B33:B42" si="2">SUM(C33:F33)</f>
        <v>0</v>
      </c>
      <c r="C33" s="76">
        <f>ROUND(C7*G29,3)</f>
        <v>0</v>
      </c>
      <c r="D33" s="77">
        <f>ROUND(D7*G29,3)</f>
        <v>0</v>
      </c>
      <c r="E33" s="77">
        <f>ROUND(E7*G29,3)</f>
        <v>0</v>
      </c>
      <c r="F33" s="79">
        <f>ROUND(F7*G29,3)</f>
        <v>0</v>
      </c>
    </row>
    <row r="34" spans="1:11" ht="24" customHeight="1" x14ac:dyDescent="0.25">
      <c r="A34" s="51" t="s">
        <v>15</v>
      </c>
      <c r="B34" s="80">
        <f t="shared" si="2"/>
        <v>0</v>
      </c>
      <c r="C34" s="82">
        <f>ROUND(C8*G29,3)</f>
        <v>0</v>
      </c>
      <c r="D34" s="83">
        <f>ROUND(D8*G29,3)</f>
        <v>0</v>
      </c>
      <c r="E34" s="83">
        <f>ROUND(E8*G29,3)</f>
        <v>0</v>
      </c>
      <c r="F34" s="84">
        <f>ROUND(F8*G29,3)</f>
        <v>0</v>
      </c>
    </row>
    <row r="35" spans="1:11" ht="24" customHeight="1" x14ac:dyDescent="0.25">
      <c r="A35" s="52" t="s">
        <v>16</v>
      </c>
      <c r="B35" s="85">
        <f t="shared" si="2"/>
        <v>0</v>
      </c>
      <c r="C35" s="87">
        <f>ROUND(C9*G29,3)</f>
        <v>0</v>
      </c>
      <c r="D35" s="88">
        <f>ROUND(D9*G29,3)</f>
        <v>0</v>
      </c>
      <c r="E35" s="88">
        <f>ROUND(E9*G29,3)</f>
        <v>0</v>
      </c>
      <c r="F35" s="90">
        <f>ROUND(F9*G29,3)</f>
        <v>0</v>
      </c>
    </row>
    <row r="36" spans="1:11" ht="24" customHeight="1" x14ac:dyDescent="0.25">
      <c r="A36" s="51" t="s">
        <v>17</v>
      </c>
      <c r="B36" s="80">
        <f t="shared" si="2"/>
        <v>1928.4540000000002</v>
      </c>
      <c r="C36" s="82">
        <f>ROUND(C10*G29,3)</f>
        <v>442.596</v>
      </c>
      <c r="D36" s="83">
        <f>ROUND(D10*G29,3)</f>
        <v>442.596</v>
      </c>
      <c r="E36" s="83">
        <f>ROUND(E10*G29,3)</f>
        <v>474.21</v>
      </c>
      <c r="F36" s="84">
        <f>ROUND(F10*G29,3)</f>
        <v>569.05200000000002</v>
      </c>
    </row>
    <row r="37" spans="1:11" ht="24" customHeight="1" x14ac:dyDescent="0.25">
      <c r="A37" s="52" t="s">
        <v>18</v>
      </c>
      <c r="B37" s="85">
        <f t="shared" si="2"/>
        <v>1391.0160000000001</v>
      </c>
      <c r="C37" s="87">
        <f>ROUND(C11*G29,3)</f>
        <v>347.75400000000002</v>
      </c>
      <c r="D37" s="88">
        <f>ROUND(D11*G29,3)</f>
        <v>347.75400000000002</v>
      </c>
      <c r="E37" s="88">
        <f>ROUND(E11*G29,3)</f>
        <v>347.75400000000002</v>
      </c>
      <c r="F37" s="90">
        <f>ROUND(F11*G29,3)</f>
        <v>347.75400000000002</v>
      </c>
    </row>
    <row r="38" spans="1:11" ht="24" customHeight="1" x14ac:dyDescent="0.25">
      <c r="A38" s="51" t="s">
        <v>19</v>
      </c>
      <c r="B38" s="80">
        <f t="shared" si="2"/>
        <v>558.51400000000001</v>
      </c>
      <c r="C38" s="82">
        <f>ROUND(C12*G29,3)</f>
        <v>136.994</v>
      </c>
      <c r="D38" s="83">
        <f>ROUND(D12*G29,3)</f>
        <v>136.994</v>
      </c>
      <c r="E38" s="83">
        <f>ROUND(E12*G29,3)</f>
        <v>136.994</v>
      </c>
      <c r="F38" s="84">
        <f>ROUND(F12*G29,3)</f>
        <v>147.53200000000001</v>
      </c>
    </row>
    <row r="39" spans="1:11" ht="24" customHeight="1" x14ac:dyDescent="0.25">
      <c r="A39" s="52" t="s">
        <v>20</v>
      </c>
      <c r="B39" s="85">
        <f t="shared" si="2"/>
        <v>2497.5060000000003</v>
      </c>
      <c r="C39" s="87">
        <f>ROUND(C13*G29,3)</f>
        <v>600.66600000000005</v>
      </c>
      <c r="D39" s="88">
        <f>ROUND(D13*G29,3)</f>
        <v>600.66600000000005</v>
      </c>
      <c r="E39" s="88">
        <f>ROUND(E13*G29,3)</f>
        <v>600.66600000000005</v>
      </c>
      <c r="F39" s="90">
        <f>ROUND(F13*G29,3)</f>
        <v>695.50800000000004</v>
      </c>
    </row>
    <row r="40" spans="1:11" ht="24" customHeight="1" x14ac:dyDescent="0.25">
      <c r="A40" s="51" t="s">
        <v>21</v>
      </c>
      <c r="B40" s="80">
        <f t="shared" si="2"/>
        <v>25.292000000000002</v>
      </c>
      <c r="C40" s="81">
        <f>ROUND(C14*G29,3)</f>
        <v>6.3230000000000004</v>
      </c>
      <c r="D40" s="83">
        <f>ROUND(D14*G29,3)</f>
        <v>6.3230000000000004</v>
      </c>
      <c r="E40" s="83">
        <f>ROUND(E14*G29,3)</f>
        <v>6.3230000000000004</v>
      </c>
      <c r="F40" s="84">
        <f>ROUND(F14*G29,3)</f>
        <v>6.3230000000000004</v>
      </c>
      <c r="K40" s="53"/>
    </row>
    <row r="41" spans="1:11" ht="24" customHeight="1" x14ac:dyDescent="0.25">
      <c r="A41" s="54" t="s">
        <v>22</v>
      </c>
      <c r="B41" s="125">
        <f t="shared" si="2"/>
        <v>12.644</v>
      </c>
      <c r="C41" s="89">
        <f>ROUND(C15*G29,3)</f>
        <v>3.161</v>
      </c>
      <c r="D41" s="92">
        <f>ROUND(D15*G29,3)</f>
        <v>3.161</v>
      </c>
      <c r="E41" s="92">
        <f>ROUND(E15*G29,3)</f>
        <v>3.161</v>
      </c>
      <c r="F41" s="93">
        <f>ROUND(F15*G29,3)</f>
        <v>3.161</v>
      </c>
    </row>
    <row r="42" spans="1:11" ht="24" customHeight="1" thickBot="1" x14ac:dyDescent="0.3">
      <c r="A42" s="55" t="s">
        <v>27</v>
      </c>
      <c r="B42" s="94">
        <f t="shared" si="2"/>
        <v>0</v>
      </c>
      <c r="C42" s="96">
        <f>ROUND(C16*G29,3)</f>
        <v>0</v>
      </c>
      <c r="D42" s="97">
        <f>ROUND(D16*G29,3)</f>
        <v>0</v>
      </c>
      <c r="E42" s="97">
        <f>ROUND(E16*G29,3)</f>
        <v>0</v>
      </c>
      <c r="F42" s="98">
        <f>ROUND(F16*G29,3)</f>
        <v>0</v>
      </c>
    </row>
    <row r="43" spans="1:11" ht="22.9" customHeight="1" thickBot="1" x14ac:dyDescent="0.3">
      <c r="A43" s="40" t="s">
        <v>24</v>
      </c>
      <c r="B43" s="118">
        <f t="shared" ref="B43:F43" si="3">SUM(B33,B34,B35,B36,B37,B38,B39,B40,B41,B42)</f>
        <v>6413.4260000000013</v>
      </c>
      <c r="C43" s="99">
        <f t="shared" si="3"/>
        <v>1537.4940000000004</v>
      </c>
      <c r="D43" s="100">
        <f t="shared" si="3"/>
        <v>1537.4940000000004</v>
      </c>
      <c r="E43" s="100">
        <f t="shared" si="3"/>
        <v>1569.1080000000002</v>
      </c>
      <c r="F43" s="103">
        <f t="shared" si="3"/>
        <v>1769.3300000000002</v>
      </c>
    </row>
    <row r="45" spans="1:11" ht="59.25" customHeight="1" x14ac:dyDescent="0.25">
      <c r="A45" s="128" t="s">
        <v>28</v>
      </c>
      <c r="B45" s="128"/>
      <c r="C45" s="128"/>
      <c r="D45" s="128"/>
      <c r="E45" s="128"/>
      <c r="F45" s="128"/>
    </row>
  </sheetData>
  <mergeCells count="11">
    <mergeCell ref="A2:F2"/>
    <mergeCell ref="A3:F3"/>
    <mergeCell ref="A5:A6"/>
    <mergeCell ref="B5:B6"/>
    <mergeCell ref="C5:F5"/>
    <mergeCell ref="A45:F45"/>
    <mergeCell ref="A28:F28"/>
    <mergeCell ref="A29:F29"/>
    <mergeCell ref="A31:A32"/>
    <mergeCell ref="B31:B32"/>
    <mergeCell ref="C31:F31"/>
  </mergeCells>
  <pageMargins left="0.82677165354330717" right="0.23622047244094491" top="0.74803149606299213" bottom="0.74803149606299213"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 TCpecifikācijai 3 daļa</vt:lpstr>
      <vt:lpstr>TCpecifikācijai 2 daļa</vt:lpstr>
      <vt:lpstr> TCpecifikācijai 1 daļa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Plisko</dc:creator>
  <cp:lastModifiedBy>Jurijs Altans</cp:lastModifiedBy>
  <cp:lastPrinted>2025-12-02T12:33:54Z</cp:lastPrinted>
  <dcterms:created xsi:type="dcterms:W3CDTF">2024-01-19T12:55:07Z</dcterms:created>
  <dcterms:modified xsi:type="dcterms:W3CDTF">2025-12-02T12:34:49Z</dcterms:modified>
</cp:coreProperties>
</file>